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IN\FY2017 Budget\CIP\"/>
    </mc:Choice>
  </mc:AlternateContent>
  <bookViews>
    <workbookView xWindow="300" yWindow="1425" windowWidth="9150" windowHeight="4635" tabRatio="661"/>
  </bookViews>
  <sheets>
    <sheet name="CORE EQUIPMENT" sheetId="50" r:id="rId1"/>
    <sheet name="SUMMARY PAGE" sheetId="45" r:id="rId2"/>
    <sheet name="FLEET SERVICE" sheetId="14" r:id="rId3"/>
    <sheet name="ENGR" sheetId="15" r:id="rId4"/>
    <sheet name="POLICE" sheetId="1" r:id="rId5"/>
    <sheet name="FIRE EMERG. VEH." sheetId="43" r:id="rId6"/>
    <sheet name="FIRE ADMIN" sheetId="44" r:id="rId7"/>
    <sheet name="BUILDING" sheetId="16" r:id="rId8"/>
    <sheet name="STREETS" sheetId="17" r:id="rId9"/>
    <sheet name="VEHICLE" sheetId="19" r:id="rId10"/>
    <sheet name="TRAFFIC" sheetId="20" r:id="rId11"/>
    <sheet name="WWT" sheetId="21" r:id="rId12"/>
    <sheet name="CEMETERY" sheetId="22" r:id="rId13"/>
    <sheet name="PARKS" sheetId="23" r:id="rId14"/>
    <sheet name="PARKING" sheetId="24" r:id="rId15"/>
    <sheet name="PENDING TRANSFER OR SALE" sheetId="30" r:id="rId16"/>
    <sheet name="Sheet2" sheetId="48" r:id="rId17"/>
    <sheet name="Sheet1" sheetId="49" r:id="rId18"/>
  </sheets>
  <externalReferences>
    <externalReference r:id="rId19"/>
    <externalReference r:id="rId20"/>
  </externalReferences>
  <definedNames>
    <definedName name="_1_701__CHEVY_PU" localSheetId="2">'FLEET SERVICE'!#REF!</definedName>
    <definedName name="_10_701__CHEVY_PU" localSheetId="8">STREETS!#REF!</definedName>
    <definedName name="_100_720__CHEVY_S10" localSheetId="5">'FIRE EMERG. VEH.'!#REF!</definedName>
    <definedName name="_101_720__CHEVY_S10" localSheetId="6">PARKS!$E$149</definedName>
    <definedName name="_102_720__CHEVY_S10" localSheetId="14">#REF!</definedName>
    <definedName name="_103_720__CHEVY_S10" localSheetId="13">PARKS!#REF!</definedName>
    <definedName name="_104_720__CHEVY_S10" localSheetId="8">'PENDING TRANSFER OR SALE'!$E$26</definedName>
    <definedName name="_105_720__CHEVY_S10" localSheetId="10">PARKS!$E$116</definedName>
    <definedName name="_106_720__CHEVY_S10" localSheetId="9">VEHICLE!#REF!</definedName>
    <definedName name="_107_720__CHEVY_S10" localSheetId="11">WWT!#REF!</definedName>
    <definedName name="_108_720__CHEVY_S10">POLICE!#REF!</definedName>
    <definedName name="_11_701__CHEVY_PU" localSheetId="10">'PENDING TRANSFER OR SALE'!#REF!</definedName>
    <definedName name="_12_701__CHEVY_PU" localSheetId="9">VEHICLE!#REF!</definedName>
    <definedName name="_13_701__CHEVY_PU" localSheetId="11">WWT!$E$7</definedName>
    <definedName name="_14_701__CHEVY_PU">'PENDING TRANSFER OR SALE'!#REF!</definedName>
    <definedName name="_15_702_BAKER_FORK" localSheetId="2">'FLEET SERVICE'!#REF!</definedName>
    <definedName name="_16_702_BAKER_FORK" localSheetId="7">'FIRE ADMIN'!$E$22</definedName>
    <definedName name="_17_702_BAKER_FORK" localSheetId="12">CEMETERY!#REF!</definedName>
    <definedName name="_18_702_BAKER_FORK" localSheetId="3">VEHICLE!$E$5</definedName>
    <definedName name="_19_702_BAKER_FORK" localSheetId="5">'PENDING TRANSFER OR SALE'!#REF!</definedName>
    <definedName name="_2_701__CHEVY_PU" localSheetId="7">'PENDING TRANSFER OR SALE'!$E$29</definedName>
    <definedName name="_20_702_BAKER_FORK" localSheetId="6">'PENDING TRANSFER OR SALE'!#REF!</definedName>
    <definedName name="_21_702_BAKER_FORK" localSheetId="14">#REF!</definedName>
    <definedName name="_22_702_BAKER_FORK" localSheetId="13">#REF!</definedName>
    <definedName name="_23_702_BAKER_FORK" localSheetId="15">[1]POLICE!#REF!</definedName>
    <definedName name="_24_702_BAKER_FORK" localSheetId="8">STREETS!$E$4</definedName>
    <definedName name="_25_702_BAKER_FORK" localSheetId="10">TRAFFIC!#REF!</definedName>
    <definedName name="_26_702_BAKER_FORK" localSheetId="9">VEHICLE!#REF!</definedName>
    <definedName name="_27_702_BAKER_FORK" localSheetId="11">PARKS!$E$144</definedName>
    <definedName name="_28_702_BAKER_FORK">'PENDING TRANSFER OR SALE'!#REF!</definedName>
    <definedName name="_29_704_CHEVY_1_TO" localSheetId="2">'FLEET SERVICE'!#REF!</definedName>
    <definedName name="_3_701__CHEVY_PU" localSheetId="12">CEMETERY!#REF!</definedName>
    <definedName name="_30_704_CHEVY_1_TO" localSheetId="7">BUILDING!#REF!</definedName>
    <definedName name="_31_704_CHEVY_1_TO" localSheetId="12">[2]Sheet1!$E$137</definedName>
    <definedName name="_32_704_CHEVY_1_TO" localSheetId="3">ENGR!#REF!</definedName>
    <definedName name="_33_704_CHEVY_1_TO" localSheetId="5">'FIRE EMERG. VEH.'!#REF!</definedName>
    <definedName name="_34_704_CHEVY_1_TO" localSheetId="6">'FIRE ADMIN'!#REF!</definedName>
    <definedName name="_35_704_CHEVY_1_TO" localSheetId="14">PARKING!#REF!</definedName>
    <definedName name="_36_704_CHEVY_1_TO" localSheetId="13">PARKS!#REF!</definedName>
    <definedName name="_37_704_CHEVY_1_TO" localSheetId="15">[1]POLICE!#REF!</definedName>
    <definedName name="_38_704_CHEVY_1_TO" localSheetId="8">PARKS!$E$97</definedName>
    <definedName name="_39_704_CHEVY_1_TO" localSheetId="10">TRAFFIC!#REF!</definedName>
    <definedName name="_4_701__CHEVY_PU" localSheetId="3">ENGR!#REF!</definedName>
    <definedName name="_40_704_CHEVY_1_TO" localSheetId="9">VEHICLE!#REF!</definedName>
    <definedName name="_41_704_CHEVY_1_TO" localSheetId="11">STREETS!$E$17</definedName>
    <definedName name="_42_704_CHEVY_1_TO">'PENDING TRANSFER OR SALE'!#REF!</definedName>
    <definedName name="_43_706_GMC_WRECKE" localSheetId="2">'FLEET SERVICE'!#REF!</definedName>
    <definedName name="_44_706_GMC_WRECKE" localSheetId="7">'PENDING TRANSFER OR SALE'!#REF!</definedName>
    <definedName name="_45_706_GMC_WRECKE" localSheetId="12">'PENDING TRANSFER OR SALE'!#REF!</definedName>
    <definedName name="_46_706_GMC_WRECKE" localSheetId="3">ENGR!#REF!</definedName>
    <definedName name="_47_706_GMC_WRECKE" localSheetId="5">'FIRE EMERG. VEH.'!#REF!</definedName>
    <definedName name="_48_706_GMC_WRECKE" localSheetId="6">'FIRE ADMIN'!#REF!</definedName>
    <definedName name="_49_706_GMC_WRECKE" localSheetId="14">'PENDING TRANSFER OR SALE'!#REF!</definedName>
    <definedName name="_5_701__CHEVY_PU" localSheetId="5">'PENDING TRANSFER OR SALE'!#REF!</definedName>
    <definedName name="_50_706_GMC_WRECKE" localSheetId="13">PARKS!#REF!</definedName>
    <definedName name="_51_706_GMC_WRECKE" localSheetId="8">STREETS!#REF!</definedName>
    <definedName name="_52_706_GMC_WRECKE" localSheetId="10">'PENDING TRANSFER OR SALE'!#REF!</definedName>
    <definedName name="_53_706_GMC_WRECKE" localSheetId="9">VEHICLE!#REF!</definedName>
    <definedName name="_54_706_GMC_WRECKE" localSheetId="11">WWT!#REF!</definedName>
    <definedName name="_55_706_GMC_WRECKE">POLICE!#REF!</definedName>
    <definedName name="_56_707_CHEVY__1" localSheetId="2">'FLEET SERVICE'!#REF!</definedName>
    <definedName name="_57_707_CHEVY__1" localSheetId="7">#REF!</definedName>
    <definedName name="_58_707_CHEVY__1" localSheetId="12">CEMETERY!#REF!</definedName>
    <definedName name="_59_707_CHEVY__1" localSheetId="3">VEHICLE!$E$23</definedName>
    <definedName name="_6_701__CHEVY_PU" localSheetId="6">#REF!</definedName>
    <definedName name="_60_707_CHEVY__1" localSheetId="5">'FIRE EMERG. VEH.'!#REF!</definedName>
    <definedName name="_61_707_CHEVY__1" localSheetId="6">'FIRE ADMIN'!#REF!</definedName>
    <definedName name="_62_707_CHEVY__1" localSheetId="14">#REF!</definedName>
    <definedName name="_63_707_CHEVY__1" localSheetId="13">#REF!</definedName>
    <definedName name="_64_707_CHEVY__1" localSheetId="8">STREETS!$E$96</definedName>
    <definedName name="_65_707_CHEVY__1" localSheetId="10">PARKS!#REF!</definedName>
    <definedName name="_66_707_CHEVY__1" localSheetId="9">VEHICLE!#REF!</definedName>
    <definedName name="_67_707_CHEVY__1" localSheetId="11">'PENDING TRANSFER OR SALE'!#REF!</definedName>
    <definedName name="_68_707_CHEVY__1">POLICE!#REF!</definedName>
    <definedName name="_69_709__2__TON__I" localSheetId="2">'FLEET SERVICE'!#REF!</definedName>
    <definedName name="_7_701__CHEVY_PU" localSheetId="14">'PENDING TRANSFER OR SALE'!#REF!</definedName>
    <definedName name="_70_709__2__TON__I" localSheetId="7">#REF!</definedName>
    <definedName name="_71_709__2__TON__I" localSheetId="12">CEMETERY!#REF!</definedName>
    <definedName name="_72_709__2__TON__I" localSheetId="3">VEHICLE!$E$23</definedName>
    <definedName name="_73_709__2__TON__I" localSheetId="5">'FIRE EMERG. VEH.'!#REF!</definedName>
    <definedName name="_74_709__2__TON__I" localSheetId="6">'FIRE ADMIN'!#REF!</definedName>
    <definedName name="_75_709__2__TON__I" localSheetId="14">#REF!</definedName>
    <definedName name="_76_709__2__TON__I" localSheetId="13">#REF!</definedName>
    <definedName name="_77_709__2__TON__I" localSheetId="8">STREETS!$E$96</definedName>
    <definedName name="_78_709__2__TON__I" localSheetId="10">PARKS!#REF!</definedName>
    <definedName name="_79_709__2__TON__I" localSheetId="9">VEHICLE!#REF!</definedName>
    <definedName name="_8_701__CHEVY_PU" localSheetId="13">#REF!</definedName>
    <definedName name="_80_709__2__TON__I" localSheetId="11">'PENDING TRANSFER OR SALE'!#REF!</definedName>
    <definedName name="_81_709__2__TON__I">POLICE!#REF!</definedName>
    <definedName name="_82_710_DODGE_RAMP" localSheetId="2">'FLEET SERVICE'!#REF!</definedName>
    <definedName name="_83_710_DODGE_RAMP" localSheetId="7">BUILDING!#REF!</definedName>
    <definedName name="_84_710_DODGE_RAMP" localSheetId="12">CEMETERY!#REF!</definedName>
    <definedName name="_85_710_DODGE_RAMP" localSheetId="3">ENGR!#REF!</definedName>
    <definedName name="_86_710_DODGE_RAMP" localSheetId="5">'FIRE EMERG. VEH.'!#REF!</definedName>
    <definedName name="_87_710_DODGE_RAMP" localSheetId="6">'FIRE ADMIN'!#REF!</definedName>
    <definedName name="_88_710_DODGE_RAMP" localSheetId="14">PARKING!#REF!</definedName>
    <definedName name="_89_710_DODGE_RAMP" localSheetId="13">PARKS!#REF!</definedName>
    <definedName name="_9_701__CHEVY_PU" localSheetId="15">[1]POLICE!#REF!</definedName>
    <definedName name="_90_710_DODGE_RAMP" localSheetId="15">[1]POLICE!#REF!</definedName>
    <definedName name="_91_710_DODGE_RAMP" localSheetId="8">STREETS!#REF!</definedName>
    <definedName name="_92_710_DODGE_RAMP" localSheetId="10">TRAFFIC!#REF!</definedName>
    <definedName name="_93_710_DODGE_RAMP" localSheetId="9">VEHICLE!#REF!</definedName>
    <definedName name="_94_710_DODGE_RAMP" localSheetId="11">WWT!#REF!</definedName>
    <definedName name="_95_710_DODGE_RAMP">POLICE!#REF!</definedName>
    <definedName name="_96_720__CHEVY_S10" localSheetId="2">'FLEET SERVICE'!#REF!</definedName>
    <definedName name="_97_720__CHEVY_S10" localSheetId="7">'PENDING TRANSFER OR SALE'!#REF!</definedName>
    <definedName name="_98_720__CHEVY_S10" localSheetId="12">CEMETERY!#REF!</definedName>
    <definedName name="_99_720__CHEVY_S10" localSheetId="3">ENGR!#REF!</definedName>
    <definedName name="_xlnm.Print_Area" localSheetId="7">BUILDING!$A$1:$W$25</definedName>
    <definedName name="_xlnm.Print_Area" localSheetId="12">CEMETERY!$A$1:$V$47</definedName>
    <definedName name="_xlnm.Print_Area" localSheetId="0">'CORE EQUIPMENT'!$A$1:$W$436</definedName>
    <definedName name="_xlnm.Print_Area" localSheetId="3">ENGR!$A$1:$W$28</definedName>
    <definedName name="_xlnm.Print_Area" localSheetId="6">'FIRE ADMIN'!$A$1:$W$31</definedName>
    <definedName name="_xlnm.Print_Area" localSheetId="5">'FIRE EMERG. VEH.'!$A$1:$W$53</definedName>
    <definedName name="_xlnm.Print_Area" localSheetId="2">'FLEET SERVICE'!$A$1:$W$33</definedName>
    <definedName name="_xlnm.Print_Area" localSheetId="14">PARKING!$A$1:$X$30</definedName>
    <definedName name="_xlnm.Print_Area" localSheetId="13">PARKS!$A$1:$X$156</definedName>
    <definedName name="_xlnm.Print_Area" localSheetId="15">'PENDING TRANSFER OR SALE'!$A$1:$J$35</definedName>
    <definedName name="_xlnm.Print_Area" localSheetId="4">POLICE!$A$1:$W$91</definedName>
    <definedName name="_xlnm.Print_Area" localSheetId="8">STREETS!$A$1:$W$119</definedName>
    <definedName name="_xlnm.Print_Area" localSheetId="1">'SUMMARY PAGE'!$A$1:$O$87</definedName>
    <definedName name="_xlnm.Print_Area" localSheetId="10">TRAFFIC!$A$1:$W$40</definedName>
    <definedName name="_xlnm.Print_Area" localSheetId="9">VEHICLE!$A$1:$W$32</definedName>
    <definedName name="_xlnm.Print_Area" localSheetId="11">WWT!$A$1:$U$47</definedName>
    <definedName name="_xlnm.Print_Titles" localSheetId="7">BUILDING!$1:$3</definedName>
    <definedName name="_xlnm.Print_Titles" localSheetId="12">CEMETERY!$1:$3</definedName>
    <definedName name="_xlnm.Print_Titles" localSheetId="3">ENGR!$1:$2</definedName>
    <definedName name="_xlnm.Print_Titles" localSheetId="6">'FIRE ADMIN'!$1:$3</definedName>
    <definedName name="_xlnm.Print_Titles" localSheetId="5">'FIRE EMERG. VEH.'!$1:$3</definedName>
    <definedName name="_xlnm.Print_Titles" localSheetId="2">'FLEET SERVICE'!$1:$2</definedName>
    <definedName name="_xlnm.Print_Titles" localSheetId="14">PARKING!$1:$3</definedName>
    <definedName name="_xlnm.Print_Titles" localSheetId="13">PARKS!$1:$3</definedName>
    <definedName name="_xlnm.Print_Titles" localSheetId="15">'PENDING TRANSFER OR SALE'!$2:$3</definedName>
    <definedName name="_xlnm.Print_Titles" localSheetId="4">POLICE!$1:$3</definedName>
    <definedName name="_xlnm.Print_Titles" localSheetId="8">STREETS!$1:$3</definedName>
    <definedName name="_xlnm.Print_Titles" localSheetId="10">TRAFFIC!$1:$3</definedName>
    <definedName name="_xlnm.Print_Titles" localSheetId="9">VEHICLE!$1:$3</definedName>
    <definedName name="_xlnm.Print_Titles" localSheetId="11">WWT!$1:$3</definedName>
  </definedNames>
  <calcPr calcId="152511"/>
</workbook>
</file>

<file path=xl/calcChain.xml><?xml version="1.0" encoding="utf-8"?>
<calcChain xmlns="http://schemas.openxmlformats.org/spreadsheetml/2006/main">
  <c r="AB86" i="23" l="1"/>
  <c r="AA86" i="23"/>
  <c r="Z86" i="23"/>
  <c r="Y86" i="23"/>
  <c r="X86" i="23"/>
  <c r="W86" i="23"/>
  <c r="V86" i="23"/>
  <c r="U86" i="23"/>
  <c r="T86" i="23"/>
  <c r="S86" i="23"/>
  <c r="R86" i="23"/>
  <c r="Q86" i="23"/>
  <c r="P86" i="23"/>
  <c r="O86" i="23"/>
  <c r="N86" i="23"/>
  <c r="M86" i="23"/>
  <c r="C409" i="50" l="1"/>
  <c r="AA393" i="50"/>
  <c r="Z393" i="50"/>
  <c r="Y393" i="50"/>
  <c r="X393" i="50"/>
  <c r="W393" i="50"/>
  <c r="V393" i="50"/>
  <c r="U393" i="50"/>
  <c r="T393" i="50"/>
  <c r="S393" i="50"/>
  <c r="R393" i="50"/>
  <c r="Q393" i="50"/>
  <c r="P393" i="50"/>
  <c r="O393" i="50"/>
  <c r="N393" i="50"/>
  <c r="M393" i="50"/>
  <c r="C393" i="50"/>
  <c r="AB88" i="23"/>
  <c r="AA88" i="23"/>
  <c r="Z88" i="23"/>
  <c r="Y88" i="23"/>
  <c r="X88" i="23"/>
  <c r="W88" i="23"/>
  <c r="V88" i="23"/>
  <c r="U88" i="23"/>
  <c r="T88" i="23"/>
  <c r="S88" i="23"/>
  <c r="R88" i="23"/>
  <c r="Q88" i="23"/>
  <c r="P88" i="23"/>
  <c r="O88" i="23"/>
  <c r="N88" i="23"/>
  <c r="AB85" i="23"/>
  <c r="AB87" i="23" s="1"/>
  <c r="AA85" i="23"/>
  <c r="AA87" i="23" s="1"/>
  <c r="Z85" i="23"/>
  <c r="Z87" i="23" s="1"/>
  <c r="Y85" i="23"/>
  <c r="Y87" i="23" s="1"/>
  <c r="X85" i="23"/>
  <c r="X87" i="23" s="1"/>
  <c r="W85" i="23"/>
  <c r="W87" i="23" s="1"/>
  <c r="V85" i="23"/>
  <c r="V87" i="23" s="1"/>
  <c r="U85" i="23"/>
  <c r="U87" i="23" s="1"/>
  <c r="T85" i="23"/>
  <c r="T87" i="23" s="1"/>
  <c r="S85" i="23"/>
  <c r="S87" i="23" s="1"/>
  <c r="R85" i="23"/>
  <c r="R87" i="23" s="1"/>
  <c r="Q85" i="23"/>
  <c r="Q87" i="23" s="1"/>
  <c r="P85" i="23"/>
  <c r="P87" i="23" s="1"/>
  <c r="O85" i="23"/>
  <c r="O87" i="23" s="1"/>
  <c r="N85" i="23"/>
  <c r="N87" i="23" s="1"/>
  <c r="O409" i="50"/>
  <c r="O24" i="22"/>
  <c r="AA21" i="20"/>
  <c r="Z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AA19" i="20"/>
  <c r="Z19" i="20"/>
  <c r="Y19" i="20"/>
  <c r="X19" i="20"/>
  <c r="W19" i="20"/>
  <c r="V19" i="20"/>
  <c r="U19" i="20"/>
  <c r="T19" i="20"/>
  <c r="S19" i="20"/>
  <c r="R19" i="20"/>
  <c r="Q19" i="20"/>
  <c r="P19" i="20"/>
  <c r="O19" i="20"/>
  <c r="N19" i="20"/>
  <c r="AA18" i="20"/>
  <c r="Z18" i="20"/>
  <c r="Z20" i="20" s="1"/>
  <c r="Y18" i="20"/>
  <c r="Y20" i="20" s="1"/>
  <c r="X18" i="20"/>
  <c r="X20" i="20" s="1"/>
  <c r="W18" i="20"/>
  <c r="V18" i="20"/>
  <c r="V20" i="20" s="1"/>
  <c r="U18" i="20"/>
  <c r="T18" i="20"/>
  <c r="S18" i="20"/>
  <c r="R18" i="20"/>
  <c r="R20" i="20" s="1"/>
  <c r="Q18" i="20"/>
  <c r="Q20" i="20" s="1"/>
  <c r="P18" i="20"/>
  <c r="P20" i="20" s="1"/>
  <c r="O18" i="20"/>
  <c r="N18" i="20"/>
  <c r="N20" i="20" s="1"/>
  <c r="O12" i="19"/>
  <c r="O234" i="50"/>
  <c r="O309" i="50"/>
  <c r="M85" i="23"/>
  <c r="M87" i="23" s="1"/>
  <c r="AA409" i="50"/>
  <c r="Z409" i="50"/>
  <c r="Y409" i="50"/>
  <c r="X409" i="50"/>
  <c r="W409" i="50"/>
  <c r="V409" i="50"/>
  <c r="U409" i="50"/>
  <c r="T409" i="50"/>
  <c r="S409" i="50"/>
  <c r="R409" i="50"/>
  <c r="Q409" i="50"/>
  <c r="P409" i="50"/>
  <c r="N409" i="50"/>
  <c r="AA309" i="50"/>
  <c r="Z309" i="50"/>
  <c r="Y309" i="50"/>
  <c r="X309" i="50"/>
  <c r="W309" i="50"/>
  <c r="V309" i="50"/>
  <c r="U309" i="50"/>
  <c r="T309" i="50"/>
  <c r="S309" i="50"/>
  <c r="R309" i="50"/>
  <c r="Q309" i="50"/>
  <c r="P309" i="50"/>
  <c r="N309" i="50"/>
  <c r="AA287" i="50"/>
  <c r="Z287" i="50"/>
  <c r="Y287" i="50"/>
  <c r="X287" i="50"/>
  <c r="W287" i="50"/>
  <c r="V287" i="50"/>
  <c r="U287" i="50"/>
  <c r="T287" i="50"/>
  <c r="S287" i="50"/>
  <c r="R287" i="50"/>
  <c r="Q287" i="50"/>
  <c r="P287" i="50"/>
  <c r="O287" i="50"/>
  <c r="N287" i="50"/>
  <c r="AA251" i="50"/>
  <c r="Z251" i="50"/>
  <c r="Y251" i="50"/>
  <c r="X251" i="50"/>
  <c r="W251" i="50"/>
  <c r="V251" i="50"/>
  <c r="U251" i="50"/>
  <c r="T251" i="50"/>
  <c r="S251" i="50"/>
  <c r="R251" i="50"/>
  <c r="Q251" i="50"/>
  <c r="P251" i="50"/>
  <c r="O251" i="50"/>
  <c r="N251" i="50"/>
  <c r="AA234" i="50"/>
  <c r="Z234" i="50"/>
  <c r="Y234" i="50"/>
  <c r="X234" i="50"/>
  <c r="W234" i="50"/>
  <c r="V234" i="50"/>
  <c r="U234" i="50"/>
  <c r="T234" i="50"/>
  <c r="S234" i="50"/>
  <c r="R234" i="50"/>
  <c r="Q234" i="50"/>
  <c r="P234" i="50"/>
  <c r="N234" i="50"/>
  <c r="AA223" i="50"/>
  <c r="Z223" i="50"/>
  <c r="Y223" i="50"/>
  <c r="X223" i="50"/>
  <c r="W223" i="50"/>
  <c r="V223" i="50"/>
  <c r="U223" i="50"/>
  <c r="T223" i="50"/>
  <c r="S223" i="50"/>
  <c r="R223" i="50"/>
  <c r="Q223" i="50"/>
  <c r="P223" i="50"/>
  <c r="O223" i="50"/>
  <c r="N223" i="50"/>
  <c r="AA136" i="50"/>
  <c r="Z136" i="50"/>
  <c r="Y136" i="50"/>
  <c r="X136" i="50"/>
  <c r="W136" i="50"/>
  <c r="V136" i="50"/>
  <c r="U136" i="50"/>
  <c r="T136" i="50"/>
  <c r="S136" i="50"/>
  <c r="R136" i="50"/>
  <c r="Q136" i="50"/>
  <c r="P136" i="50"/>
  <c r="O136" i="50"/>
  <c r="N136" i="50"/>
  <c r="AA122" i="50"/>
  <c r="Z122" i="50"/>
  <c r="Y122" i="50"/>
  <c r="X122" i="50"/>
  <c r="W122" i="50"/>
  <c r="V122" i="50"/>
  <c r="U122" i="50"/>
  <c r="T122" i="50"/>
  <c r="S122" i="50"/>
  <c r="R122" i="50"/>
  <c r="Q122" i="50"/>
  <c r="P122" i="50"/>
  <c r="O122" i="50"/>
  <c r="N122" i="50"/>
  <c r="AA111" i="50"/>
  <c r="Z111" i="50"/>
  <c r="Y111" i="50"/>
  <c r="X111" i="50"/>
  <c r="W111" i="50"/>
  <c r="V111" i="50"/>
  <c r="U111" i="50"/>
  <c r="T111" i="50"/>
  <c r="S111" i="50"/>
  <c r="R111" i="50"/>
  <c r="Q111" i="50"/>
  <c r="P111" i="50"/>
  <c r="O111" i="50"/>
  <c r="N111" i="50"/>
  <c r="AA78" i="50"/>
  <c r="Z78" i="50"/>
  <c r="Y78" i="50"/>
  <c r="X78" i="50"/>
  <c r="W78" i="50"/>
  <c r="V78" i="50"/>
  <c r="U78" i="50"/>
  <c r="T78" i="50"/>
  <c r="S78" i="50"/>
  <c r="R78" i="50"/>
  <c r="Q78" i="50"/>
  <c r="P78" i="50"/>
  <c r="O78" i="50"/>
  <c r="N78" i="50"/>
  <c r="AA22" i="50"/>
  <c r="Z22" i="50"/>
  <c r="Y22" i="50"/>
  <c r="X22" i="50"/>
  <c r="W22" i="50"/>
  <c r="V22" i="50"/>
  <c r="U22" i="50"/>
  <c r="T22" i="50"/>
  <c r="S22" i="50"/>
  <c r="R22" i="50"/>
  <c r="Q22" i="50"/>
  <c r="P22" i="50"/>
  <c r="O22" i="50"/>
  <c r="N22" i="50"/>
  <c r="AA6" i="50"/>
  <c r="Z6" i="50"/>
  <c r="Y6" i="50"/>
  <c r="X6" i="50"/>
  <c r="W6" i="50"/>
  <c r="V6" i="50"/>
  <c r="U6" i="50"/>
  <c r="T6" i="50"/>
  <c r="S6" i="50"/>
  <c r="R6" i="50"/>
  <c r="Q6" i="50"/>
  <c r="P6" i="50"/>
  <c r="O6" i="50"/>
  <c r="N6" i="50"/>
  <c r="M88" i="23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AA12" i="19"/>
  <c r="Z12" i="19"/>
  <c r="Y12" i="19"/>
  <c r="X12" i="19"/>
  <c r="W12" i="19"/>
  <c r="V12" i="19"/>
  <c r="U12" i="19"/>
  <c r="T12" i="19"/>
  <c r="S12" i="19"/>
  <c r="R12" i="19"/>
  <c r="Q12" i="19"/>
  <c r="P12" i="19"/>
  <c r="N12" i="19"/>
  <c r="M12" i="19"/>
  <c r="M409" i="50"/>
  <c r="C435" i="50"/>
  <c r="M435" i="50"/>
  <c r="N435" i="50"/>
  <c r="O435" i="50"/>
  <c r="P435" i="50"/>
  <c r="Q435" i="50"/>
  <c r="R435" i="50"/>
  <c r="S435" i="50"/>
  <c r="T435" i="50"/>
  <c r="U435" i="50"/>
  <c r="V435" i="50"/>
  <c r="W435" i="50"/>
  <c r="X435" i="50"/>
  <c r="Y435" i="50"/>
  <c r="Z435" i="50"/>
  <c r="AA435" i="50"/>
  <c r="AA20" i="20" l="1"/>
  <c r="T20" i="20"/>
  <c r="O20" i="20"/>
  <c r="W20" i="20"/>
  <c r="W22" i="20" s="1"/>
  <c r="S20" i="20"/>
  <c r="S22" i="20" s="1"/>
  <c r="U20" i="20"/>
  <c r="O411" i="50"/>
  <c r="Q411" i="50"/>
  <c r="S411" i="50"/>
  <c r="U411" i="50"/>
  <c r="W411" i="50"/>
  <c r="Y411" i="50"/>
  <c r="AA411" i="50"/>
  <c r="N411" i="50"/>
  <c r="P411" i="50"/>
  <c r="R411" i="50"/>
  <c r="T411" i="50"/>
  <c r="V411" i="50"/>
  <c r="X411" i="50"/>
  <c r="Z411" i="50"/>
  <c r="O22" i="20"/>
  <c r="Q22" i="20"/>
  <c r="U22" i="20"/>
  <c r="Y22" i="20"/>
  <c r="AA22" i="20"/>
  <c r="N22" i="20"/>
  <c r="P22" i="20"/>
  <c r="R22" i="20"/>
  <c r="T22" i="20"/>
  <c r="V22" i="20"/>
  <c r="X22" i="20"/>
  <c r="Z22" i="20"/>
  <c r="M309" i="50"/>
  <c r="C309" i="50"/>
  <c r="C287" i="50"/>
  <c r="C251" i="50"/>
  <c r="C223" i="50"/>
  <c r="C111" i="50"/>
  <c r="C78" i="50"/>
  <c r="C22" i="50"/>
  <c r="C136" i="50"/>
  <c r="C122" i="50"/>
  <c r="M122" i="50"/>
  <c r="M111" i="50"/>
  <c r="M287" i="50"/>
  <c r="M18" i="20"/>
  <c r="AC21" i="24"/>
  <c r="AB21" i="24"/>
  <c r="AB22" i="24" s="1"/>
  <c r="AA21" i="24"/>
  <c r="Z21" i="24"/>
  <c r="Y21" i="24"/>
  <c r="X21" i="24"/>
  <c r="W21" i="24"/>
  <c r="V21" i="24"/>
  <c r="U21" i="24"/>
  <c r="T21" i="24"/>
  <c r="T22" i="24" s="1"/>
  <c r="S21" i="24"/>
  <c r="R21" i="24"/>
  <c r="Q21" i="24"/>
  <c r="P21" i="24"/>
  <c r="O21" i="24"/>
  <c r="N21" i="24"/>
  <c r="M21" i="24"/>
  <c r="AC18" i="24"/>
  <c r="AC20" i="24" s="1"/>
  <c r="AB18" i="24"/>
  <c r="AA18" i="24"/>
  <c r="Z18" i="24"/>
  <c r="Z20" i="24" s="1"/>
  <c r="Y18" i="24"/>
  <c r="X18" i="24"/>
  <c r="W18" i="24"/>
  <c r="V18" i="24"/>
  <c r="V20" i="24" s="1"/>
  <c r="V22" i="24" s="1"/>
  <c r="U18" i="24"/>
  <c r="U20" i="24" s="1"/>
  <c r="T18" i="24"/>
  <c r="S18" i="24"/>
  <c r="R18" i="24"/>
  <c r="R20" i="24" s="1"/>
  <c r="Q18" i="24"/>
  <c r="P18" i="24"/>
  <c r="O18" i="24"/>
  <c r="N18" i="24"/>
  <c r="N20" i="24" s="1"/>
  <c r="N22" i="24" s="1"/>
  <c r="M18" i="24"/>
  <c r="M20" i="24" s="1"/>
  <c r="M19" i="24"/>
  <c r="AC19" i="24"/>
  <c r="AB19" i="24"/>
  <c r="AB20" i="24" s="1"/>
  <c r="AA19" i="24"/>
  <c r="AA20" i="24" s="1"/>
  <c r="AA22" i="24" s="1"/>
  <c r="Z19" i="24"/>
  <c r="Y19" i="24"/>
  <c r="Y20" i="24" s="1"/>
  <c r="X19" i="24"/>
  <c r="X20" i="24" s="1"/>
  <c r="W19" i="24"/>
  <c r="W20" i="24" s="1"/>
  <c r="V19" i="24"/>
  <c r="U19" i="24"/>
  <c r="T19" i="24"/>
  <c r="T20" i="24" s="1"/>
  <c r="S19" i="24"/>
  <c r="S20" i="24" s="1"/>
  <c r="S22" i="24" s="1"/>
  <c r="R19" i="24"/>
  <c r="Q19" i="24"/>
  <c r="Q20" i="24" s="1"/>
  <c r="P19" i="24"/>
  <c r="P20" i="24" s="1"/>
  <c r="O19" i="24"/>
  <c r="O20" i="24" s="1"/>
  <c r="N19" i="24"/>
  <c r="AB136" i="50"/>
  <c r="M136" i="50"/>
  <c r="M223" i="50"/>
  <c r="M251" i="50"/>
  <c r="C6" i="50"/>
  <c r="E23" i="22"/>
  <c r="E12" i="19"/>
  <c r="E15" i="16"/>
  <c r="E56" i="1"/>
  <c r="E17" i="15"/>
  <c r="C234" i="50"/>
  <c r="M234" i="50"/>
  <c r="AA14" i="19"/>
  <c r="Z14" i="19"/>
  <c r="Y14" i="19"/>
  <c r="X14" i="19"/>
  <c r="W14" i="19"/>
  <c r="V14" i="19"/>
  <c r="U14" i="19"/>
  <c r="T14" i="19"/>
  <c r="S14" i="19"/>
  <c r="R14" i="19"/>
  <c r="Q14" i="19"/>
  <c r="P14" i="19"/>
  <c r="O14" i="19"/>
  <c r="M14" i="19"/>
  <c r="N14" i="19"/>
  <c r="M6" i="50"/>
  <c r="AA18" i="16"/>
  <c r="Z18" i="16"/>
  <c r="Y18" i="16"/>
  <c r="X18" i="16"/>
  <c r="W18" i="16"/>
  <c r="V18" i="16"/>
  <c r="U18" i="16"/>
  <c r="T18" i="16"/>
  <c r="S18" i="16"/>
  <c r="R18" i="16"/>
  <c r="Q18" i="16"/>
  <c r="P18" i="16"/>
  <c r="O18" i="16"/>
  <c r="N18" i="16"/>
  <c r="M18" i="16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E18" i="24"/>
  <c r="M22" i="24" l="1"/>
  <c r="U22" i="24"/>
  <c r="AC22" i="24"/>
  <c r="P22" i="24"/>
  <c r="O22" i="24"/>
  <c r="Y22" i="24"/>
  <c r="W22" i="24"/>
  <c r="X22" i="24"/>
  <c r="Q22" i="24"/>
  <c r="R22" i="24"/>
  <c r="Z22" i="24"/>
  <c r="C411" i="50"/>
  <c r="E85" i="23"/>
  <c r="E18" i="20"/>
  <c r="E88" i="17"/>
  <c r="E33" i="43"/>
  <c r="C415" i="50" l="1"/>
  <c r="M78" i="50"/>
  <c r="AA34" i="43" l="1"/>
  <c r="Z34" i="43"/>
  <c r="Y34" i="43"/>
  <c r="X34" i="43"/>
  <c r="W34" i="43"/>
  <c r="V34" i="43"/>
  <c r="U34" i="43"/>
  <c r="T34" i="43"/>
  <c r="S34" i="43"/>
  <c r="R34" i="43"/>
  <c r="Q34" i="43"/>
  <c r="P34" i="43"/>
  <c r="O34" i="43"/>
  <c r="N34" i="43"/>
  <c r="M34" i="43"/>
  <c r="AA33" i="43"/>
  <c r="Z33" i="43"/>
  <c r="Y33" i="43"/>
  <c r="X33" i="43"/>
  <c r="W33" i="43"/>
  <c r="V33" i="43"/>
  <c r="U33" i="43"/>
  <c r="T33" i="43"/>
  <c r="S33" i="43"/>
  <c r="R33" i="43"/>
  <c r="Q33" i="43"/>
  <c r="P33" i="43"/>
  <c r="O33" i="43"/>
  <c r="N33" i="43"/>
  <c r="M33" i="43"/>
  <c r="AA26" i="22"/>
  <c r="Z26" i="22"/>
  <c r="Y26" i="22"/>
  <c r="X26" i="22"/>
  <c r="W26" i="22"/>
  <c r="V26" i="22"/>
  <c r="U26" i="22"/>
  <c r="T26" i="22"/>
  <c r="S26" i="22"/>
  <c r="R26" i="22"/>
  <c r="Q26" i="22"/>
  <c r="P26" i="22"/>
  <c r="O26" i="22"/>
  <c r="N26" i="22"/>
  <c r="M26" i="22"/>
  <c r="AA24" i="22"/>
  <c r="Z24" i="22"/>
  <c r="Y24" i="22"/>
  <c r="X24" i="22"/>
  <c r="W24" i="22"/>
  <c r="V24" i="22"/>
  <c r="U24" i="22"/>
  <c r="T24" i="22"/>
  <c r="S24" i="22"/>
  <c r="R24" i="22"/>
  <c r="Q24" i="22"/>
  <c r="P24" i="22"/>
  <c r="N24" i="22"/>
  <c r="M24" i="22"/>
  <c r="E24" i="22"/>
  <c r="M21" i="20"/>
  <c r="M19" i="20"/>
  <c r="AA91" i="17"/>
  <c r="Z91" i="17"/>
  <c r="Y91" i="17"/>
  <c r="X91" i="17"/>
  <c r="W91" i="17"/>
  <c r="V91" i="17"/>
  <c r="U91" i="17"/>
  <c r="T91" i="17"/>
  <c r="S91" i="17"/>
  <c r="R91" i="17"/>
  <c r="Q91" i="17"/>
  <c r="P91" i="17"/>
  <c r="O91" i="17"/>
  <c r="N91" i="17"/>
  <c r="M91" i="17"/>
  <c r="AA89" i="17"/>
  <c r="Z89" i="17"/>
  <c r="Y89" i="17"/>
  <c r="X89" i="17"/>
  <c r="W89" i="17"/>
  <c r="V89" i="17"/>
  <c r="U89" i="17"/>
  <c r="T89" i="17"/>
  <c r="S89" i="17"/>
  <c r="R89" i="17"/>
  <c r="Q89" i="17"/>
  <c r="P89" i="17"/>
  <c r="O89" i="17"/>
  <c r="N89" i="17"/>
  <c r="M89" i="17"/>
  <c r="H33" i="30" l="1"/>
  <c r="E9" i="14"/>
  <c r="M22" i="50"/>
  <c r="M411" i="50" s="1"/>
  <c r="AA88" i="17"/>
  <c r="Z88" i="17"/>
  <c r="Y88" i="17"/>
  <c r="X88" i="17"/>
  <c r="W88" i="17"/>
  <c r="V88" i="17"/>
  <c r="U88" i="17"/>
  <c r="T88" i="17"/>
  <c r="S88" i="17"/>
  <c r="R88" i="17"/>
  <c r="Q88" i="17"/>
  <c r="P88" i="17"/>
  <c r="O88" i="17"/>
  <c r="N88" i="17"/>
  <c r="M88" i="17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E89" i="17"/>
  <c r="E19" i="20"/>
  <c r="Y89" i="23" l="1"/>
  <c r="Q89" i="23"/>
  <c r="R89" i="23"/>
  <c r="S89" i="23"/>
  <c r="W89" i="23"/>
  <c r="AA89" i="23"/>
  <c r="U89" i="23"/>
  <c r="Z89" i="23"/>
  <c r="V89" i="23"/>
  <c r="P89" i="23"/>
  <c r="T89" i="23"/>
  <c r="X89" i="23"/>
  <c r="M89" i="23"/>
  <c r="E57" i="1"/>
  <c r="O89" i="23" l="1"/>
  <c r="S24" i="45" l="1"/>
  <c r="R24" i="45"/>
  <c r="Q24" i="45"/>
  <c r="O24" i="45"/>
  <c r="S79" i="45"/>
  <c r="O79" i="45"/>
  <c r="S78" i="45"/>
  <c r="R78" i="45"/>
  <c r="Q78" i="45"/>
  <c r="P78" i="45"/>
  <c r="O78" i="45"/>
  <c r="N78" i="45"/>
  <c r="M78" i="45"/>
  <c r="L78" i="45"/>
  <c r="K78" i="45"/>
  <c r="J78" i="45"/>
  <c r="I78" i="45"/>
  <c r="H78" i="45"/>
  <c r="G78" i="45"/>
  <c r="F78" i="45"/>
  <c r="E78" i="45"/>
  <c r="P17" i="45"/>
  <c r="AA17" i="15"/>
  <c r="AA19" i="15" s="1"/>
  <c r="S13" i="45" s="1"/>
  <c r="Z17" i="15"/>
  <c r="R11" i="45" s="1"/>
  <c r="Y17" i="15"/>
  <c r="Y19" i="15" s="1"/>
  <c r="Q13" i="45" s="1"/>
  <c r="X17" i="15"/>
  <c r="W17" i="15"/>
  <c r="W19" i="15" s="1"/>
  <c r="O13" i="45" s="1"/>
  <c r="V17" i="15"/>
  <c r="U17" i="15"/>
  <c r="U19" i="15" s="1"/>
  <c r="T17" i="15"/>
  <c r="T19" i="15" s="1"/>
  <c r="S17" i="15"/>
  <c r="S19" i="15" s="1"/>
  <c r="R17" i="15"/>
  <c r="Q17" i="15"/>
  <c r="Q19" i="15" s="1"/>
  <c r="P17" i="15"/>
  <c r="O17" i="15"/>
  <c r="O19" i="15" s="1"/>
  <c r="N17" i="15"/>
  <c r="N19" i="15" s="1"/>
  <c r="M17" i="15"/>
  <c r="M19" i="15" s="1"/>
  <c r="E8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AA8" i="14"/>
  <c r="AA10" i="14" s="1"/>
  <c r="S7" i="45" s="1"/>
  <c r="Z8" i="14"/>
  <c r="Z10" i="14" s="1"/>
  <c r="Y8" i="14"/>
  <c r="Y10" i="14" s="1"/>
  <c r="X8" i="14"/>
  <c r="X10" i="14" s="1"/>
  <c r="W8" i="14"/>
  <c r="W10" i="14" s="1"/>
  <c r="V8" i="14"/>
  <c r="V10" i="14" s="1"/>
  <c r="U8" i="14"/>
  <c r="U10" i="14" s="1"/>
  <c r="T8" i="14"/>
  <c r="T10" i="14" s="1"/>
  <c r="S8" i="14"/>
  <c r="S10" i="14" s="1"/>
  <c r="R8" i="14"/>
  <c r="R10" i="14" s="1"/>
  <c r="Q8" i="14"/>
  <c r="Q10" i="14" s="1"/>
  <c r="P8" i="14"/>
  <c r="P10" i="14" s="1"/>
  <c r="O8" i="14"/>
  <c r="O10" i="14" s="1"/>
  <c r="N8" i="14"/>
  <c r="N10" i="14" s="1"/>
  <c r="M8" i="14"/>
  <c r="M10" i="14" s="1"/>
  <c r="AA20" i="15"/>
  <c r="AA21" i="15" s="1"/>
  <c r="Z20" i="15"/>
  <c r="Y20" i="15"/>
  <c r="Y21" i="15" s="1"/>
  <c r="X20" i="15"/>
  <c r="X21" i="15" s="1"/>
  <c r="W20" i="15"/>
  <c r="W21" i="15" s="1"/>
  <c r="V20" i="15"/>
  <c r="U20" i="15"/>
  <c r="T20" i="15"/>
  <c r="S20" i="15"/>
  <c r="S21" i="15" s="1"/>
  <c r="R20" i="15"/>
  <c r="Q20" i="15"/>
  <c r="Q21" i="15" s="1"/>
  <c r="P20" i="15"/>
  <c r="P21" i="15" s="1"/>
  <c r="O20" i="15"/>
  <c r="O21" i="15" s="1"/>
  <c r="N20" i="15"/>
  <c r="N21" i="15" s="1"/>
  <c r="M20" i="15"/>
  <c r="X19" i="15"/>
  <c r="P13" i="45" s="1"/>
  <c r="V19" i="15"/>
  <c r="R19" i="15"/>
  <c r="P19" i="15"/>
  <c r="AA58" i="1"/>
  <c r="AA60" i="1" s="1"/>
  <c r="Z58" i="1"/>
  <c r="Z60" i="1" s="1"/>
  <c r="Y58" i="1"/>
  <c r="Y60" i="1" s="1"/>
  <c r="X58" i="1"/>
  <c r="X60" i="1" s="1"/>
  <c r="W58" i="1"/>
  <c r="W60" i="1" s="1"/>
  <c r="V58" i="1"/>
  <c r="V60" i="1" s="1"/>
  <c r="U58" i="1"/>
  <c r="U60" i="1" s="1"/>
  <c r="T58" i="1"/>
  <c r="T60" i="1" s="1"/>
  <c r="S58" i="1"/>
  <c r="S60" i="1" s="1"/>
  <c r="R58" i="1"/>
  <c r="R60" i="1" s="1"/>
  <c r="Q58" i="1"/>
  <c r="Q60" i="1" s="1"/>
  <c r="P58" i="1"/>
  <c r="P60" i="1" s="1"/>
  <c r="O58" i="1"/>
  <c r="O60" i="1" s="1"/>
  <c r="N58" i="1"/>
  <c r="N60" i="1" s="1"/>
  <c r="M58" i="1"/>
  <c r="AA36" i="43"/>
  <c r="Z36" i="43"/>
  <c r="Y36" i="43"/>
  <c r="X36" i="43"/>
  <c r="W36" i="43"/>
  <c r="V36" i="43"/>
  <c r="U36" i="43"/>
  <c r="T36" i="43"/>
  <c r="S36" i="43"/>
  <c r="R36" i="43"/>
  <c r="Q36" i="43"/>
  <c r="P36" i="43"/>
  <c r="O36" i="43"/>
  <c r="N36" i="43"/>
  <c r="M36" i="43"/>
  <c r="AA15" i="44"/>
  <c r="AA16" i="44" s="1"/>
  <c r="Z15" i="44"/>
  <c r="Y15" i="44"/>
  <c r="Y16" i="44" s="1"/>
  <c r="X15" i="44"/>
  <c r="W15" i="44"/>
  <c r="V15" i="44"/>
  <c r="U15" i="44"/>
  <c r="U16" i="44" s="1"/>
  <c r="T15" i="44"/>
  <c r="S15" i="44"/>
  <c r="S16" i="44" s="1"/>
  <c r="R15" i="44"/>
  <c r="Q15" i="44"/>
  <c r="Q16" i="44" s="1"/>
  <c r="P15" i="44"/>
  <c r="O15" i="44"/>
  <c r="N15" i="44"/>
  <c r="N16" i="44" s="1"/>
  <c r="M15" i="44"/>
  <c r="M16" i="44" s="1"/>
  <c r="AA12" i="44"/>
  <c r="AA14" i="44" s="1"/>
  <c r="S31" i="45" s="1"/>
  <c r="Z12" i="44"/>
  <c r="Z14" i="44" s="1"/>
  <c r="R31" i="45" s="1"/>
  <c r="Y12" i="44"/>
  <c r="Y14" i="44" s="1"/>
  <c r="X12" i="44"/>
  <c r="X14" i="44" s="1"/>
  <c r="P31" i="45" s="1"/>
  <c r="W12" i="44"/>
  <c r="W14" i="44" s="1"/>
  <c r="O31" i="45" s="1"/>
  <c r="V12" i="44"/>
  <c r="V14" i="44" s="1"/>
  <c r="U12" i="44"/>
  <c r="U14" i="44" s="1"/>
  <c r="T12" i="44"/>
  <c r="T14" i="44" s="1"/>
  <c r="S12" i="44"/>
  <c r="S14" i="44" s="1"/>
  <c r="R12" i="44"/>
  <c r="R14" i="44" s="1"/>
  <c r="Q12" i="44"/>
  <c r="Q14" i="44" s="1"/>
  <c r="P12" i="44"/>
  <c r="P14" i="44" s="1"/>
  <c r="O12" i="44"/>
  <c r="O14" i="44" s="1"/>
  <c r="N12" i="44"/>
  <c r="N14" i="44" s="1"/>
  <c r="M12" i="44"/>
  <c r="M14" i="44" s="1"/>
  <c r="AA90" i="17"/>
  <c r="AA92" i="17" s="1"/>
  <c r="Z90" i="17"/>
  <c r="Z92" i="17" s="1"/>
  <c r="Y90" i="17"/>
  <c r="Y92" i="17" s="1"/>
  <c r="X90" i="17"/>
  <c r="X92" i="17" s="1"/>
  <c r="W90" i="17"/>
  <c r="W92" i="17" s="1"/>
  <c r="V90" i="17"/>
  <c r="V92" i="17" s="1"/>
  <c r="U90" i="17"/>
  <c r="U92" i="17" s="1"/>
  <c r="T90" i="17"/>
  <c r="T92" i="17" s="1"/>
  <c r="S90" i="17"/>
  <c r="S92" i="17" s="1"/>
  <c r="R90" i="17"/>
  <c r="R92" i="17" s="1"/>
  <c r="Q90" i="17"/>
  <c r="Q92" i="17" s="1"/>
  <c r="P90" i="17"/>
  <c r="P92" i="17" s="1"/>
  <c r="O90" i="17"/>
  <c r="O92" i="17" s="1"/>
  <c r="N90" i="17"/>
  <c r="N92" i="17" s="1"/>
  <c r="M90" i="17"/>
  <c r="M92" i="17" s="1"/>
  <c r="S48" i="45"/>
  <c r="Q48" i="45"/>
  <c r="O48" i="45"/>
  <c r="V13" i="19"/>
  <c r="V15" i="19" s="1"/>
  <c r="T13" i="19"/>
  <c r="T15" i="19" s="1"/>
  <c r="R13" i="19"/>
  <c r="R15" i="19" s="1"/>
  <c r="P13" i="19"/>
  <c r="P15" i="19" s="1"/>
  <c r="N13" i="19"/>
  <c r="N15" i="19" s="1"/>
  <c r="Q79" i="45"/>
  <c r="AA25" i="22"/>
  <c r="AA27" i="22" s="1"/>
  <c r="Z25" i="22"/>
  <c r="Z27" i="22" s="1"/>
  <c r="Y25" i="22"/>
  <c r="Y27" i="22" s="1"/>
  <c r="X25" i="22"/>
  <c r="X27" i="22" s="1"/>
  <c r="W25" i="22"/>
  <c r="W27" i="22" s="1"/>
  <c r="V25" i="22"/>
  <c r="V27" i="22" s="1"/>
  <c r="U25" i="22"/>
  <c r="U27" i="22" s="1"/>
  <c r="T25" i="22"/>
  <c r="T27" i="22" s="1"/>
  <c r="S25" i="22"/>
  <c r="S27" i="22" s="1"/>
  <c r="R25" i="22"/>
  <c r="R27" i="22" s="1"/>
  <c r="Q25" i="22"/>
  <c r="Q27" i="22" s="1"/>
  <c r="P25" i="22"/>
  <c r="P27" i="22" s="1"/>
  <c r="O25" i="22"/>
  <c r="O27" i="22" s="1"/>
  <c r="N25" i="22"/>
  <c r="N27" i="22" s="1"/>
  <c r="M25" i="22"/>
  <c r="M27" i="22" s="1"/>
  <c r="AA40" i="21"/>
  <c r="Z40" i="21"/>
  <c r="Y40" i="21"/>
  <c r="Y41" i="21" s="1"/>
  <c r="AA39" i="21"/>
  <c r="S61" i="45" s="1"/>
  <c r="Y39" i="21"/>
  <c r="Q29" i="45"/>
  <c r="AA17" i="16"/>
  <c r="Z17" i="16"/>
  <c r="Y17" i="16"/>
  <c r="X17" i="16"/>
  <c r="W17" i="16"/>
  <c r="S65" i="45"/>
  <c r="S60" i="45"/>
  <c r="S59" i="45"/>
  <c r="S36" i="45"/>
  <c r="S35" i="45"/>
  <c r="S30" i="45"/>
  <c r="S29" i="45"/>
  <c r="S18" i="45"/>
  <c r="S12" i="45"/>
  <c r="S6" i="45"/>
  <c r="R77" i="45"/>
  <c r="R65" i="45"/>
  <c r="R47" i="45"/>
  <c r="R36" i="45"/>
  <c r="R30" i="45"/>
  <c r="R18" i="45"/>
  <c r="R12" i="45"/>
  <c r="R6" i="45"/>
  <c r="R5" i="45"/>
  <c r="Q77" i="45"/>
  <c r="Q65" i="45"/>
  <c r="Q36" i="45"/>
  <c r="Q30" i="45"/>
  <c r="Q18" i="45"/>
  <c r="Q12" i="45"/>
  <c r="Q6" i="45"/>
  <c r="P65" i="45"/>
  <c r="P47" i="45"/>
  <c r="P36" i="45"/>
  <c r="P30" i="45"/>
  <c r="P18" i="45"/>
  <c r="P12" i="45"/>
  <c r="P11" i="45"/>
  <c r="P6" i="45"/>
  <c r="P5" i="45"/>
  <c r="O65" i="45"/>
  <c r="O36" i="45"/>
  <c r="O30" i="45"/>
  <c r="O18" i="45"/>
  <c r="O12" i="45"/>
  <c r="O6" i="45"/>
  <c r="P24" i="45"/>
  <c r="S54" i="45"/>
  <c r="R54" i="45"/>
  <c r="Q54" i="45"/>
  <c r="P54" i="45"/>
  <c r="O54" i="45"/>
  <c r="S72" i="45"/>
  <c r="R72" i="45"/>
  <c r="Q72" i="45"/>
  <c r="P72" i="45"/>
  <c r="O72" i="45"/>
  <c r="S71" i="45"/>
  <c r="R71" i="45"/>
  <c r="Q71" i="45"/>
  <c r="P71" i="45"/>
  <c r="O71" i="45"/>
  <c r="T16" i="44" l="1"/>
  <c r="M37" i="43"/>
  <c r="K7" i="45"/>
  <c r="S12" i="14"/>
  <c r="AA12" i="14"/>
  <c r="E7" i="45"/>
  <c r="M12" i="14"/>
  <c r="M7" i="45"/>
  <c r="U12" i="14"/>
  <c r="O16" i="44"/>
  <c r="W16" i="44"/>
  <c r="Z19" i="15"/>
  <c r="R13" i="45" s="1"/>
  <c r="T21" i="15"/>
  <c r="F7" i="45"/>
  <c r="N12" i="14"/>
  <c r="N7" i="45"/>
  <c r="V12" i="14"/>
  <c r="T37" i="43"/>
  <c r="J7" i="45"/>
  <c r="R12" i="14"/>
  <c r="R7" i="45"/>
  <c r="Z12" i="14"/>
  <c r="R21" i="15"/>
  <c r="Z21" i="15"/>
  <c r="P16" i="44"/>
  <c r="X16" i="44"/>
  <c r="Y37" i="43"/>
  <c r="M21" i="15"/>
  <c r="U21" i="15"/>
  <c r="G7" i="45"/>
  <c r="O12" i="14"/>
  <c r="O7" i="45"/>
  <c r="W12" i="14"/>
  <c r="AA41" i="21"/>
  <c r="Z37" i="43"/>
  <c r="V21" i="15"/>
  <c r="H7" i="45"/>
  <c r="P12" i="14"/>
  <c r="P7" i="45"/>
  <c r="X12" i="14"/>
  <c r="L7" i="45"/>
  <c r="T12" i="14"/>
  <c r="R16" i="44"/>
  <c r="Z16" i="44"/>
  <c r="S37" i="43"/>
  <c r="I7" i="45"/>
  <c r="Q12" i="14"/>
  <c r="Q7" i="45"/>
  <c r="Y12" i="14"/>
  <c r="P37" i="45"/>
  <c r="X19" i="16"/>
  <c r="R37" i="45"/>
  <c r="Z19" i="16"/>
  <c r="W19" i="16"/>
  <c r="O37" i="45"/>
  <c r="Y19" i="16"/>
  <c r="Q37" i="45"/>
  <c r="AA19" i="16"/>
  <c r="S37" i="45"/>
  <c r="E19" i="45"/>
  <c r="M60" i="1"/>
  <c r="V16" i="44"/>
  <c r="X13" i="19"/>
  <c r="X15" i="19" s="1"/>
  <c r="Z13" i="19"/>
  <c r="Z15" i="19" s="1"/>
  <c r="M13" i="19"/>
  <c r="M15" i="19" s="1"/>
  <c r="O13" i="19"/>
  <c r="O15" i="19" s="1"/>
  <c r="Q13" i="19"/>
  <c r="Q15" i="19" s="1"/>
  <c r="S13" i="19"/>
  <c r="S15" i="19" s="1"/>
  <c r="U13" i="19"/>
  <c r="U15" i="19" s="1"/>
  <c r="W13" i="19"/>
  <c r="W15" i="19" s="1"/>
  <c r="Y13" i="19"/>
  <c r="Y15" i="19" s="1"/>
  <c r="AA13" i="19"/>
  <c r="AA15" i="19" s="1"/>
  <c r="Q5" i="45"/>
  <c r="P77" i="45"/>
  <c r="Q35" i="45"/>
  <c r="M20" i="20"/>
  <c r="M22" i="20" s="1"/>
  <c r="P29" i="45"/>
  <c r="R29" i="45"/>
  <c r="Z39" i="21"/>
  <c r="Z41" i="21" s="1"/>
  <c r="O47" i="45"/>
  <c r="Q47" i="45"/>
  <c r="S47" i="45"/>
  <c r="Q11" i="45"/>
  <c r="S11" i="45"/>
  <c r="M35" i="43"/>
  <c r="O35" i="43"/>
  <c r="O37" i="43" s="1"/>
  <c r="Q35" i="43"/>
  <c r="Q37" i="43" s="1"/>
  <c r="S35" i="43"/>
  <c r="U35" i="43"/>
  <c r="U37" i="43" s="1"/>
  <c r="W35" i="43"/>
  <c r="W37" i="43" s="1"/>
  <c r="Y35" i="43"/>
  <c r="AA35" i="43"/>
  <c r="AA37" i="43" s="1"/>
  <c r="N35" i="43"/>
  <c r="N37" i="43" s="1"/>
  <c r="P35" i="43"/>
  <c r="P37" i="43" s="1"/>
  <c r="R35" i="43"/>
  <c r="R37" i="43" s="1"/>
  <c r="T35" i="43"/>
  <c r="V35" i="43"/>
  <c r="V37" i="43" s="1"/>
  <c r="X35" i="43"/>
  <c r="X37" i="43" s="1"/>
  <c r="Z35" i="43"/>
  <c r="O77" i="45"/>
  <c r="S77" i="45"/>
  <c r="O35" i="45"/>
  <c r="P35" i="45"/>
  <c r="R35" i="45"/>
  <c r="R17" i="45"/>
  <c r="P79" i="45"/>
  <c r="R79" i="45"/>
  <c r="P48" i="45"/>
  <c r="R48" i="45"/>
  <c r="Q31" i="45"/>
  <c r="O29" i="45"/>
  <c r="R49" i="45"/>
  <c r="S17" i="45"/>
  <c r="O17" i="45"/>
  <c r="Q17" i="45"/>
  <c r="O11" i="45"/>
  <c r="O5" i="45"/>
  <c r="S5" i="45"/>
  <c r="R60" i="45"/>
  <c r="Q60" i="45"/>
  <c r="P60" i="45"/>
  <c r="O60" i="45"/>
  <c r="R59" i="45"/>
  <c r="Q59" i="45"/>
  <c r="P59" i="45"/>
  <c r="O59" i="45"/>
  <c r="X40" i="21"/>
  <c r="W40" i="21"/>
  <c r="V40" i="21"/>
  <c r="U40" i="21"/>
  <c r="T40" i="21"/>
  <c r="S40" i="21"/>
  <c r="R40" i="21"/>
  <c r="Q40" i="21"/>
  <c r="P40" i="21"/>
  <c r="O40" i="21"/>
  <c r="N40" i="21"/>
  <c r="M40" i="21"/>
  <c r="P49" i="45" l="1"/>
  <c r="Q49" i="45"/>
  <c r="O49" i="45"/>
  <c r="S49" i="45"/>
  <c r="W39" i="21"/>
  <c r="O61" i="45" s="1"/>
  <c r="Q61" i="45"/>
  <c r="X39" i="21"/>
  <c r="P61" i="45" s="1"/>
  <c r="R61" i="45"/>
  <c r="Q73" i="45"/>
  <c r="M72" i="45"/>
  <c r="K72" i="45"/>
  <c r="I72" i="45"/>
  <c r="G72" i="45"/>
  <c r="E72" i="45"/>
  <c r="N72" i="45"/>
  <c r="L72" i="45"/>
  <c r="J72" i="45"/>
  <c r="H72" i="45"/>
  <c r="F72" i="45"/>
  <c r="S73" i="45"/>
  <c r="O73" i="45"/>
  <c r="S42" i="45"/>
  <c r="R42" i="45"/>
  <c r="Q42" i="45"/>
  <c r="P42" i="45"/>
  <c r="O42" i="45"/>
  <c r="P23" i="45"/>
  <c r="O23" i="45"/>
  <c r="S23" i="45"/>
  <c r="R23" i="45"/>
  <c r="Q23" i="45"/>
  <c r="S66" i="45"/>
  <c r="R66" i="45"/>
  <c r="Q66" i="45"/>
  <c r="P66" i="45"/>
  <c r="O66" i="45"/>
  <c r="X41" i="21" l="1"/>
  <c r="W41" i="21"/>
  <c r="P84" i="45"/>
  <c r="R84" i="45"/>
  <c r="O84" i="45"/>
  <c r="Q84" i="45"/>
  <c r="S84" i="45"/>
  <c r="P53" i="45"/>
  <c r="P55" i="45"/>
  <c r="R53" i="45"/>
  <c r="R55" i="45"/>
  <c r="O53" i="45"/>
  <c r="O55" i="45"/>
  <c r="Q53" i="45"/>
  <c r="Q55" i="45"/>
  <c r="P41" i="45"/>
  <c r="P43" i="45"/>
  <c r="R41" i="45"/>
  <c r="R43" i="45"/>
  <c r="O41" i="45"/>
  <c r="O43" i="45"/>
  <c r="Q43" i="45"/>
  <c r="Q41" i="45"/>
  <c r="S43" i="45"/>
  <c r="S41" i="45"/>
  <c r="R73" i="45"/>
  <c r="N89" i="23"/>
  <c r="P73" i="45"/>
  <c r="P25" i="45"/>
  <c r="R25" i="45"/>
  <c r="O25" i="45"/>
  <c r="Q25" i="45"/>
  <c r="S25" i="45"/>
  <c r="Q86" i="45" l="1"/>
  <c r="Y412" i="50" s="1"/>
  <c r="P86" i="45"/>
  <c r="O86" i="45"/>
  <c r="W412" i="50" s="1"/>
  <c r="R86" i="45"/>
  <c r="Z412" i="50" s="1"/>
  <c r="X412" i="50"/>
  <c r="X413" i="50" s="1"/>
  <c r="Q83" i="45"/>
  <c r="Q85" i="45" s="1"/>
  <c r="O83" i="45"/>
  <c r="O85" i="45" s="1"/>
  <c r="R83" i="45"/>
  <c r="R85" i="45" s="1"/>
  <c r="P83" i="45"/>
  <c r="P85" i="45" s="1"/>
  <c r="P87" i="45" s="1"/>
  <c r="N17" i="16"/>
  <c r="O17" i="16"/>
  <c r="P17" i="16"/>
  <c r="R87" i="45" l="1"/>
  <c r="O87" i="45"/>
  <c r="Z415" i="50"/>
  <c r="Z413" i="50"/>
  <c r="W413" i="50"/>
  <c r="W415" i="50"/>
  <c r="X415" i="50"/>
  <c r="H37" i="45"/>
  <c r="P19" i="16"/>
  <c r="F37" i="45"/>
  <c r="N19" i="16"/>
  <c r="O19" i="16"/>
  <c r="G37" i="45"/>
  <c r="Y413" i="50"/>
  <c r="Y415" i="50"/>
  <c r="Q87" i="45"/>
  <c r="S53" i="45"/>
  <c r="S55" i="45"/>
  <c r="E12" i="44"/>
  <c r="S83" i="45" l="1"/>
  <c r="S86" i="45"/>
  <c r="AA412" i="50" s="1"/>
  <c r="S85" i="45"/>
  <c r="D10" i="45"/>
  <c r="E90" i="17"/>
  <c r="D40" i="45" s="1"/>
  <c r="M79" i="45"/>
  <c r="N60" i="45"/>
  <c r="M60" i="45"/>
  <c r="L60" i="45"/>
  <c r="K60" i="45"/>
  <c r="J60" i="45"/>
  <c r="I60" i="45"/>
  <c r="H60" i="45"/>
  <c r="G60" i="45"/>
  <c r="F60" i="45"/>
  <c r="E60" i="45"/>
  <c r="V39" i="21"/>
  <c r="U39" i="21"/>
  <c r="T39" i="21"/>
  <c r="R39" i="21"/>
  <c r="R41" i="21" s="1"/>
  <c r="P39" i="21"/>
  <c r="P41" i="21" s="1"/>
  <c r="O39" i="21"/>
  <c r="O41" i="21" s="1"/>
  <c r="N39" i="21"/>
  <c r="N41" i="21" s="1"/>
  <c r="M39" i="21"/>
  <c r="M41" i="21" s="1"/>
  <c r="R67" i="45"/>
  <c r="P67" i="45"/>
  <c r="N67" i="45"/>
  <c r="L66" i="45"/>
  <c r="J67" i="45"/>
  <c r="H66" i="45"/>
  <c r="F67" i="45"/>
  <c r="S67" i="45"/>
  <c r="Q67" i="45"/>
  <c r="O67" i="45"/>
  <c r="M67" i="45"/>
  <c r="K67" i="45"/>
  <c r="I67" i="45"/>
  <c r="G67" i="45"/>
  <c r="E67" i="45"/>
  <c r="E20" i="24"/>
  <c r="D76" i="45" s="1"/>
  <c r="N23" i="45"/>
  <c r="E34" i="43"/>
  <c r="E13" i="19"/>
  <c r="E37" i="21"/>
  <c r="C412" i="50" s="1"/>
  <c r="C413" i="50" s="1"/>
  <c r="E86" i="23"/>
  <c r="E38" i="21"/>
  <c r="E16" i="16"/>
  <c r="E13" i="44"/>
  <c r="E14" i="44" s="1"/>
  <c r="D28" i="45" s="1"/>
  <c r="N12" i="45"/>
  <c r="M12" i="45"/>
  <c r="L12" i="45"/>
  <c r="K12" i="45"/>
  <c r="J12" i="45"/>
  <c r="I12" i="45"/>
  <c r="H12" i="45"/>
  <c r="G12" i="45"/>
  <c r="F12" i="45"/>
  <c r="E12" i="45"/>
  <c r="N11" i="45"/>
  <c r="M11" i="45"/>
  <c r="L11" i="45"/>
  <c r="K11" i="45"/>
  <c r="J11" i="45"/>
  <c r="I11" i="45"/>
  <c r="H11" i="45"/>
  <c r="G11" i="45"/>
  <c r="F11" i="45"/>
  <c r="E11" i="45"/>
  <c r="N18" i="45"/>
  <c r="M18" i="45"/>
  <c r="L18" i="45"/>
  <c r="K18" i="45"/>
  <c r="J18" i="45"/>
  <c r="I18" i="45"/>
  <c r="H18" i="45"/>
  <c r="G18" i="45"/>
  <c r="F18" i="45"/>
  <c r="E18" i="45"/>
  <c r="L17" i="45"/>
  <c r="K17" i="45"/>
  <c r="J17" i="45"/>
  <c r="I17" i="45"/>
  <c r="H19" i="45"/>
  <c r="G17" i="45"/>
  <c r="F17" i="45"/>
  <c r="E17" i="45"/>
  <c r="M59" i="45"/>
  <c r="I59" i="45"/>
  <c r="F59" i="45"/>
  <c r="N36" i="45"/>
  <c r="M36" i="45"/>
  <c r="L36" i="45"/>
  <c r="K36" i="45"/>
  <c r="J36" i="45"/>
  <c r="I36" i="45"/>
  <c r="H36" i="45"/>
  <c r="G36" i="45"/>
  <c r="F36" i="45"/>
  <c r="E36" i="45"/>
  <c r="N30" i="45"/>
  <c r="M30" i="45"/>
  <c r="L30" i="45"/>
  <c r="K30" i="45"/>
  <c r="J30" i="45"/>
  <c r="I30" i="45"/>
  <c r="H30" i="45"/>
  <c r="G30" i="45"/>
  <c r="F30" i="45"/>
  <c r="E30" i="45"/>
  <c r="N6" i="45"/>
  <c r="M6" i="45"/>
  <c r="L6" i="45"/>
  <c r="K6" i="45"/>
  <c r="J6" i="45"/>
  <c r="I6" i="45"/>
  <c r="H6" i="45"/>
  <c r="G6" i="45"/>
  <c r="F6" i="45"/>
  <c r="E6" i="45"/>
  <c r="M48" i="45"/>
  <c r="K48" i="45"/>
  <c r="G48" i="45"/>
  <c r="N35" i="45"/>
  <c r="M35" i="45"/>
  <c r="T17" i="16"/>
  <c r="S17" i="16"/>
  <c r="J35" i="45"/>
  <c r="Q17" i="16"/>
  <c r="M17" i="16"/>
  <c r="N53" i="45"/>
  <c r="N5" i="45"/>
  <c r="M65" i="45"/>
  <c r="M5" i="45"/>
  <c r="M66" i="45"/>
  <c r="L53" i="45"/>
  <c r="L5" i="45"/>
  <c r="K65" i="45"/>
  <c r="K53" i="45"/>
  <c r="K5" i="45"/>
  <c r="K66" i="45"/>
  <c r="J65" i="45"/>
  <c r="J53" i="45"/>
  <c r="J5" i="45"/>
  <c r="J66" i="45"/>
  <c r="I65" i="45"/>
  <c r="I53" i="45"/>
  <c r="I5" i="45"/>
  <c r="I66" i="45"/>
  <c r="H53" i="45"/>
  <c r="H5" i="45"/>
  <c r="G65" i="45"/>
  <c r="G5" i="45"/>
  <c r="G66" i="45"/>
  <c r="F65" i="45"/>
  <c r="F53" i="45"/>
  <c r="F5" i="45"/>
  <c r="F66" i="45"/>
  <c r="E65" i="45"/>
  <c r="E5" i="45"/>
  <c r="E66" i="45"/>
  <c r="E13" i="45"/>
  <c r="F13" i="45"/>
  <c r="G13" i="45"/>
  <c r="H13" i="45"/>
  <c r="I13" i="45"/>
  <c r="J13" i="45"/>
  <c r="K13" i="45"/>
  <c r="L13" i="45"/>
  <c r="M13" i="45"/>
  <c r="N13" i="45"/>
  <c r="L61" i="45" l="1"/>
  <c r="T41" i="21"/>
  <c r="M61" i="45"/>
  <c r="U41" i="21"/>
  <c r="N61" i="45"/>
  <c r="V41" i="21"/>
  <c r="L37" i="45"/>
  <c r="T19" i="16"/>
  <c r="Q19" i="16"/>
  <c r="I37" i="45"/>
  <c r="S19" i="16"/>
  <c r="K37" i="45"/>
  <c r="M19" i="16"/>
  <c r="E37" i="45"/>
  <c r="AA413" i="50"/>
  <c r="AA415" i="50"/>
  <c r="E48" i="45"/>
  <c r="I48" i="45"/>
  <c r="N66" i="45"/>
  <c r="L67" i="45"/>
  <c r="H67" i="45"/>
  <c r="E10" i="14"/>
  <c r="D4" i="45" s="1"/>
  <c r="J79" i="45"/>
  <c r="L79" i="45"/>
  <c r="H65" i="45"/>
  <c r="L65" i="45"/>
  <c r="N65" i="45"/>
  <c r="D22" i="45"/>
  <c r="E35" i="43"/>
  <c r="E53" i="45"/>
  <c r="G53" i="45"/>
  <c r="M53" i="45"/>
  <c r="S39" i="21"/>
  <c r="Q39" i="21"/>
  <c r="K59" i="45"/>
  <c r="K79" i="45"/>
  <c r="I79" i="45"/>
  <c r="G79" i="45"/>
  <c r="E19" i="15"/>
  <c r="H59" i="45"/>
  <c r="J59" i="45"/>
  <c r="L59" i="45"/>
  <c r="N59" i="45"/>
  <c r="E59" i="45"/>
  <c r="G59" i="45"/>
  <c r="N79" i="45"/>
  <c r="H79" i="45"/>
  <c r="E79" i="45"/>
  <c r="E14" i="19"/>
  <c r="D46" i="45" s="1"/>
  <c r="E39" i="21"/>
  <c r="D58" i="45" s="1"/>
  <c r="U17" i="16"/>
  <c r="E58" i="1"/>
  <c r="D16" i="45" s="1"/>
  <c r="V17" i="16"/>
  <c r="E17" i="16"/>
  <c r="D34" i="45" s="1"/>
  <c r="E49" i="45"/>
  <c r="G49" i="45"/>
  <c r="I49" i="45"/>
  <c r="K49" i="45"/>
  <c r="M49" i="45"/>
  <c r="F42" i="45"/>
  <c r="H42" i="45"/>
  <c r="J42" i="45"/>
  <c r="L42" i="45"/>
  <c r="N42" i="45"/>
  <c r="E42" i="45"/>
  <c r="G42" i="45"/>
  <c r="I42" i="45"/>
  <c r="K42" i="45"/>
  <c r="M42" i="45"/>
  <c r="E20" i="20"/>
  <c r="D52" i="45" s="1"/>
  <c r="E25" i="22"/>
  <c r="D64" i="45" s="1"/>
  <c r="E87" i="23"/>
  <c r="D70" i="45" s="1"/>
  <c r="F79" i="45"/>
  <c r="F49" i="45"/>
  <c r="H49" i="45"/>
  <c r="J49" i="45"/>
  <c r="L49" i="45"/>
  <c r="N49" i="45"/>
  <c r="F48" i="45"/>
  <c r="H48" i="45"/>
  <c r="J48" i="45"/>
  <c r="L48" i="45"/>
  <c r="N48" i="45"/>
  <c r="L19" i="45"/>
  <c r="H17" i="45"/>
  <c r="G19" i="45"/>
  <c r="K19" i="45"/>
  <c r="J19" i="45"/>
  <c r="I19" i="45"/>
  <c r="F19" i="45"/>
  <c r="G71" i="45"/>
  <c r="I71" i="45"/>
  <c r="K71" i="45"/>
  <c r="M71" i="45"/>
  <c r="F71" i="45"/>
  <c r="H71" i="45"/>
  <c r="J71" i="45"/>
  <c r="L71" i="45"/>
  <c r="N71" i="45"/>
  <c r="E71" i="45"/>
  <c r="E77" i="45"/>
  <c r="G77" i="45"/>
  <c r="I77" i="45"/>
  <c r="K77" i="45"/>
  <c r="M77" i="45"/>
  <c r="F77" i="45"/>
  <c r="H77" i="45"/>
  <c r="J77" i="45"/>
  <c r="L77" i="45"/>
  <c r="N77" i="45"/>
  <c r="E35" i="45"/>
  <c r="G35" i="45"/>
  <c r="I35" i="45"/>
  <c r="K35" i="45"/>
  <c r="R17" i="16"/>
  <c r="F35" i="45"/>
  <c r="H35" i="45"/>
  <c r="L35" i="45"/>
  <c r="F47" i="45"/>
  <c r="H47" i="45"/>
  <c r="J47" i="45"/>
  <c r="L47" i="45"/>
  <c r="N47" i="45"/>
  <c r="E47" i="45"/>
  <c r="G47" i="45"/>
  <c r="I47" i="45"/>
  <c r="K47" i="45"/>
  <c r="M47" i="45"/>
  <c r="G61" i="45"/>
  <c r="F61" i="45"/>
  <c r="E61" i="45"/>
  <c r="H61" i="45"/>
  <c r="J61" i="45"/>
  <c r="I61" i="45" l="1"/>
  <c r="Q41" i="21"/>
  <c r="K61" i="45"/>
  <c r="S41" i="21"/>
  <c r="J37" i="45"/>
  <c r="R19" i="16"/>
  <c r="N37" i="45"/>
  <c r="V19" i="16"/>
  <c r="U19" i="16"/>
  <c r="M37" i="45"/>
  <c r="D82" i="45"/>
  <c r="F86" i="23"/>
  <c r="M17" i="45"/>
  <c r="M19" i="45"/>
  <c r="N17" i="45"/>
  <c r="N19" i="45"/>
  <c r="L73" i="45"/>
  <c r="H73" i="45"/>
  <c r="K73" i="45"/>
  <c r="G73" i="45"/>
  <c r="E73" i="45"/>
  <c r="N73" i="45"/>
  <c r="J73" i="45"/>
  <c r="F73" i="45"/>
  <c r="M73" i="45"/>
  <c r="I73" i="45"/>
  <c r="K43" i="45"/>
  <c r="K41" i="45"/>
  <c r="G43" i="45"/>
  <c r="G41" i="45"/>
  <c r="L43" i="45"/>
  <c r="L41" i="45"/>
  <c r="H43" i="45"/>
  <c r="H41" i="45"/>
  <c r="M43" i="45"/>
  <c r="M41" i="45"/>
  <c r="I43" i="45"/>
  <c r="I41" i="45"/>
  <c r="E43" i="45"/>
  <c r="E41" i="45"/>
  <c r="N43" i="45"/>
  <c r="N41" i="45"/>
  <c r="J43" i="45"/>
  <c r="J41" i="45"/>
  <c r="F43" i="45"/>
  <c r="F41" i="45"/>
  <c r="E23" i="45" l="1"/>
  <c r="F23" i="45" l="1"/>
  <c r="G23" i="45" l="1"/>
  <c r="H23" i="45" l="1"/>
  <c r="I23" i="45" l="1"/>
  <c r="J23" i="45" l="1"/>
  <c r="K23" i="45" l="1"/>
  <c r="L23" i="45" l="1"/>
  <c r="M23" i="45" l="1"/>
  <c r="H54" i="45" l="1"/>
  <c r="G54" i="45"/>
  <c r="I54" i="45"/>
  <c r="I55" i="45"/>
  <c r="J54" i="45"/>
  <c r="K54" i="45"/>
  <c r="K55" i="45" l="1"/>
  <c r="J55" i="45"/>
  <c r="G55" i="45"/>
  <c r="H55" i="45"/>
  <c r="E54" i="45"/>
  <c r="N54" i="45"/>
  <c r="N55" i="45"/>
  <c r="E55" i="45"/>
  <c r="M54" i="45"/>
  <c r="L54" i="45"/>
  <c r="F54" i="45"/>
  <c r="F55" i="45"/>
  <c r="M55" i="45"/>
  <c r="L55" i="45"/>
  <c r="K31" i="45" l="1"/>
  <c r="G31" i="45"/>
  <c r="F29" i="45"/>
  <c r="F83" i="45" s="1"/>
  <c r="E29" i="45"/>
  <c r="E83" i="45" s="1"/>
  <c r="H31" i="45"/>
  <c r="K29" i="45"/>
  <c r="H29" i="45"/>
  <c r="I29" i="45"/>
  <c r="L29" i="45"/>
  <c r="L83" i="45" s="1"/>
  <c r="J29" i="45"/>
  <c r="M29" i="45"/>
  <c r="M83" i="45" s="1"/>
  <c r="N29" i="45"/>
  <c r="N83" i="45" s="1"/>
  <c r="L31" i="45"/>
  <c r="I31" i="45"/>
  <c r="E31" i="45"/>
  <c r="G29" i="45"/>
  <c r="H83" i="45" l="1"/>
  <c r="G83" i="45"/>
  <c r="J83" i="45"/>
  <c r="I83" i="45"/>
  <c r="K83" i="45"/>
  <c r="M31" i="45"/>
  <c r="F31" i="45"/>
  <c r="N31" i="45"/>
  <c r="J31" i="45"/>
  <c r="J24" i="45" l="1"/>
  <c r="M24" i="45"/>
  <c r="E24" i="45"/>
  <c r="E84" i="45" s="1"/>
  <c r="J84" i="45" l="1"/>
  <c r="J86" i="45"/>
  <c r="R412" i="50" s="1"/>
  <c r="M84" i="45"/>
  <c r="M86" i="45"/>
  <c r="E85" i="45"/>
  <c r="E86" i="45"/>
  <c r="M412" i="50" s="1"/>
  <c r="M85" i="45"/>
  <c r="U412" i="50"/>
  <c r="J85" i="45"/>
  <c r="N25" i="45"/>
  <c r="N24" i="45"/>
  <c r="H25" i="45"/>
  <c r="H24" i="45"/>
  <c r="I25" i="45"/>
  <c r="I24" i="45"/>
  <c r="G25" i="45"/>
  <c r="G24" i="45"/>
  <c r="L24" i="45"/>
  <c r="K25" i="45"/>
  <c r="K24" i="45"/>
  <c r="F25" i="45"/>
  <c r="F24" i="45"/>
  <c r="E25" i="45"/>
  <c r="L25" i="45"/>
  <c r="M25" i="45"/>
  <c r="J25" i="45"/>
  <c r="F84" i="45" l="1"/>
  <c r="F85" i="45" s="1"/>
  <c r="F86" i="45"/>
  <c r="K84" i="45"/>
  <c r="K85" i="45" s="1"/>
  <c r="K86" i="45"/>
  <c r="S412" i="50" s="1"/>
  <c r="L84" i="45"/>
  <c r="L85" i="45" s="1"/>
  <c r="L86" i="45"/>
  <c r="T412" i="50" s="1"/>
  <c r="G84" i="45"/>
  <c r="G85" i="45" s="1"/>
  <c r="G86" i="45"/>
  <c r="O412" i="50" s="1"/>
  <c r="O413" i="50" s="1"/>
  <c r="I84" i="45"/>
  <c r="I86" i="45"/>
  <c r="H84" i="45"/>
  <c r="H86" i="45"/>
  <c r="N84" i="45"/>
  <c r="N85" i="45" s="1"/>
  <c r="N86" i="45"/>
  <c r="V412" i="50" s="1"/>
  <c r="R413" i="50"/>
  <c r="R415" i="50"/>
  <c r="U413" i="50"/>
  <c r="U415" i="50"/>
  <c r="M413" i="50"/>
  <c r="M415" i="50"/>
  <c r="M87" i="45"/>
  <c r="J87" i="45"/>
  <c r="E87" i="45"/>
  <c r="N412" i="50"/>
  <c r="I85" i="45"/>
  <c r="Q412" i="50"/>
  <c r="H85" i="45"/>
  <c r="P412" i="50"/>
  <c r="P413" i="50" l="1"/>
  <c r="P415" i="50"/>
  <c r="O415" i="50"/>
  <c r="S413" i="50"/>
  <c r="S415" i="50"/>
  <c r="N413" i="50"/>
  <c r="N415" i="50"/>
  <c r="V413" i="50"/>
  <c r="V415" i="50"/>
  <c r="Q413" i="50"/>
  <c r="Q415" i="50"/>
  <c r="T413" i="50"/>
  <c r="T415" i="50"/>
  <c r="K87" i="45"/>
  <c r="N87" i="45"/>
  <c r="G87" i="45"/>
  <c r="L87" i="45"/>
  <c r="H87" i="45"/>
  <c r="I87" i="45"/>
  <c r="F87" i="45"/>
</calcChain>
</file>

<file path=xl/sharedStrings.xml><?xml version="1.0" encoding="utf-8"?>
<sst xmlns="http://schemas.openxmlformats.org/spreadsheetml/2006/main" count="8272" uniqueCount="733">
  <si>
    <t>YEAR</t>
  </si>
  <si>
    <t xml:space="preserve"> </t>
  </si>
  <si>
    <t>UNIT</t>
  </si>
  <si>
    <t>MILEAGE</t>
  </si>
  <si>
    <t>SURPLUS</t>
  </si>
  <si>
    <t>GENERAL</t>
  </si>
  <si>
    <t>DRUG</t>
  </si>
  <si>
    <t>FY2009</t>
  </si>
  <si>
    <t>OPERATION</t>
  </si>
  <si>
    <t>DETECTIVE</t>
  </si>
  <si>
    <t>ADMIN</t>
  </si>
  <si>
    <t>PATROL</t>
  </si>
  <si>
    <t>TRAFFIC</t>
  </si>
  <si>
    <t>CRIME VAN</t>
  </si>
  <si>
    <t>TOTAL NUMBER OF UNITS</t>
  </si>
  <si>
    <t>K9</t>
  </si>
  <si>
    <t>POLICE DEPARTMENT</t>
  </si>
  <si>
    <t>FUNCTION</t>
  </si>
  <si>
    <t>HOURS</t>
  </si>
  <si>
    <t>FAM</t>
  </si>
  <si>
    <t>#</t>
  </si>
  <si>
    <t>VEHICLE</t>
  </si>
  <si>
    <t>FUNDING</t>
  </si>
  <si>
    <t>SOURCE</t>
  </si>
  <si>
    <t>FY2016</t>
  </si>
  <si>
    <t>FY2017</t>
  </si>
  <si>
    <t>FY2018</t>
  </si>
  <si>
    <t>FY2019</t>
  </si>
  <si>
    <t>FY2020</t>
  </si>
  <si>
    <t>BUILDING DIVISION</t>
  </si>
  <si>
    <t>ENGINEERING DIVISION</t>
  </si>
  <si>
    <t>STREET DIVISION</t>
  </si>
  <si>
    <t>VEHICLE MAINT. DIVISION</t>
  </si>
  <si>
    <t>TRAFFIC DIVISION</t>
  </si>
  <si>
    <t>WWT DIVISION</t>
  </si>
  <si>
    <t>PARKS DEPARTMENT</t>
  </si>
  <si>
    <t>PARKING COMM.</t>
  </si>
  <si>
    <t>METER READ</t>
  </si>
  <si>
    <t>SNOW PLOW</t>
  </si>
  <si>
    <t>PARKING</t>
  </si>
  <si>
    <t>GO-4</t>
  </si>
  <si>
    <t>584</t>
  </si>
  <si>
    <t>585</t>
  </si>
  <si>
    <t>DODGE DAKOTA</t>
  </si>
  <si>
    <t>GMC SONOMA</t>
  </si>
  <si>
    <t>CHEVY PICKUP</t>
  </si>
  <si>
    <t>SMART TRAILER</t>
  </si>
  <si>
    <t>GMC 6000</t>
  </si>
  <si>
    <t>1997</t>
  </si>
  <si>
    <t>1994</t>
  </si>
  <si>
    <t>1/2 TON</t>
  </si>
  <si>
    <t/>
  </si>
  <si>
    <t>RADAR</t>
  </si>
  <si>
    <t>101</t>
  </si>
  <si>
    <t>123</t>
  </si>
  <si>
    <t>130</t>
  </si>
  <si>
    <t>146</t>
  </si>
  <si>
    <t>147</t>
  </si>
  <si>
    <t>167</t>
  </si>
  <si>
    <t>168</t>
  </si>
  <si>
    <t>169</t>
  </si>
  <si>
    <t>171</t>
  </si>
  <si>
    <t>175</t>
  </si>
  <si>
    <t>T-100</t>
  </si>
  <si>
    <t>1996</t>
  </si>
  <si>
    <t>1988</t>
  </si>
  <si>
    <t>2000</t>
  </si>
  <si>
    <t>1999</t>
  </si>
  <si>
    <t>1982</t>
  </si>
  <si>
    <t>OPERATIONS</t>
  </si>
  <si>
    <t>SWEEPER</t>
  </si>
  <si>
    <t>GRADER</t>
  </si>
  <si>
    <t>DEICER\PLOW</t>
  </si>
  <si>
    <t>SANDER\PLOW</t>
  </si>
  <si>
    <t>LOADER</t>
  </si>
  <si>
    <t>ASPHALT ROLL</t>
  </si>
  <si>
    <t>PAVER</t>
  </si>
  <si>
    <t>COMPRESSOR</t>
  </si>
  <si>
    <t>BACKHOE</t>
  </si>
  <si>
    <t>SKID STEER</t>
  </si>
  <si>
    <t>POTHOLE TRUCK</t>
  </si>
  <si>
    <t>TRAILER</t>
  </si>
  <si>
    <t>WALTON</t>
  </si>
  <si>
    <t>BOBCAT</t>
  </si>
  <si>
    <t>FORD\ROSCO</t>
  </si>
  <si>
    <t>FORD SINGLE AXLE</t>
  </si>
  <si>
    <t>CAT</t>
  </si>
  <si>
    <t>JOHN DEERE</t>
  </si>
  <si>
    <t>JOHNSTON 650</t>
  </si>
  <si>
    <t>DODGE 1/2 TON</t>
  </si>
  <si>
    <t>CMAQ</t>
  </si>
  <si>
    <t>USAGE</t>
  </si>
  <si>
    <t>WWT</t>
  </si>
  <si>
    <t>ENGR.</t>
  </si>
  <si>
    <t>GENERATOR</t>
  </si>
  <si>
    <t xml:space="preserve">CAT - OLYMPIAN </t>
  </si>
  <si>
    <t>CHEVY 1 TON 4 WHL</t>
  </si>
  <si>
    <t>FORD RANGER</t>
  </si>
  <si>
    <t>N\A</t>
  </si>
  <si>
    <t>GMC 3500</t>
  </si>
  <si>
    <t>DODGE D250 4WHL</t>
  </si>
  <si>
    <t>INSPECTION</t>
  </si>
  <si>
    <t>CHIP SPREADER</t>
  </si>
  <si>
    <t>T102</t>
  </si>
  <si>
    <t>T-105</t>
  </si>
  <si>
    <t>CHEVY 1/2 TON PICKUP</t>
  </si>
  <si>
    <t>CHEVY 3/4 TON PICKUP</t>
  </si>
  <si>
    <t>JETTER</t>
  </si>
  <si>
    <t>GRAND VOYAGER</t>
  </si>
  <si>
    <t xml:space="preserve">FREIGHTLINER </t>
  </si>
  <si>
    <t>PLANT</t>
  </si>
  <si>
    <t>FORD 4" PUMP</t>
  </si>
  <si>
    <t>COMC 3" PUMP</t>
  </si>
  <si>
    <t>LANDA PRESSURE WASH</t>
  </si>
  <si>
    <t>OLYMPIAN GENERATOR</t>
  </si>
  <si>
    <t>NV6</t>
  </si>
  <si>
    <t>T301</t>
  </si>
  <si>
    <t>RETTIG UTILITY TRAILER</t>
  </si>
  <si>
    <t>SECA JETTER UNIT</t>
  </si>
  <si>
    <t>SEWER</t>
  </si>
  <si>
    <t>PLANT MAINT</t>
  </si>
  <si>
    <t>VACUUM</t>
  </si>
  <si>
    <t>DESCRIPTION</t>
  </si>
  <si>
    <t>COLLECTIONS</t>
  </si>
  <si>
    <t>T329</t>
  </si>
  <si>
    <t>FORD TAURUS</t>
  </si>
  <si>
    <t>TOYOTA PRIUS</t>
  </si>
  <si>
    <t>FY2021</t>
  </si>
  <si>
    <t>PROS</t>
  </si>
  <si>
    <t>FORD EXCURSION</t>
  </si>
  <si>
    <t>GRANT</t>
  </si>
  <si>
    <t>SWAT</t>
  </si>
  <si>
    <t>DISTRIBUTOR</t>
  </si>
  <si>
    <t>SNOW LOADER</t>
  </si>
  <si>
    <t>SCREENING PLANT</t>
  </si>
  <si>
    <t>T-103</t>
  </si>
  <si>
    <t xml:space="preserve">FRUEHAUF </t>
  </si>
  <si>
    <t>CHEVY 1 TON DUMP</t>
  </si>
  <si>
    <t>HYSTER FORKLIFT</t>
  </si>
  <si>
    <t>FORKLIFT</t>
  </si>
  <si>
    <t>SCISSOR LIFT</t>
  </si>
  <si>
    <t>GMC 7000</t>
  </si>
  <si>
    <t>T-750</t>
  </si>
  <si>
    <t>BOEING TRAILER</t>
  </si>
  <si>
    <t>INFO. SERVICES</t>
  </si>
  <si>
    <t>FINANCE</t>
  </si>
  <si>
    <t>166</t>
  </si>
  <si>
    <t>586</t>
  </si>
  <si>
    <t>1984</t>
  </si>
  <si>
    <t>1981</t>
  </si>
  <si>
    <t>JD 544C 4X4 Loader</t>
  </si>
  <si>
    <t>TRAILER 1/4 TON</t>
  </si>
  <si>
    <t>ENGR</t>
  </si>
  <si>
    <t>BUILDING</t>
  </si>
  <si>
    <t>CASE 580 CKB</t>
  </si>
  <si>
    <t>CEMETERY</t>
  </si>
  <si>
    <t>FY2022</t>
  </si>
  <si>
    <t>?</t>
  </si>
  <si>
    <t>NEW</t>
  </si>
  <si>
    <t>DODGE 3/4 TON</t>
  </si>
  <si>
    <t>PAVING CREW</t>
  </si>
  <si>
    <t>CHEVY 1/2 EXT CAB PICKUP</t>
  </si>
  <si>
    <t>CHEVY 1 TON VAN</t>
  </si>
  <si>
    <t>SWAT VAN</t>
  </si>
  <si>
    <t>STERLING TANDEM AXLE</t>
  </si>
  <si>
    <t>FEDERAL</t>
  </si>
  <si>
    <t>IH TANDEM VAC-CON</t>
  </si>
  <si>
    <t>DODGE DAKOTA EXT CAB</t>
  </si>
  <si>
    <t>DODGE EXT CAB PICKUP</t>
  </si>
  <si>
    <t>FORD 700 W\ROSCO DISTRIBUTOR</t>
  </si>
  <si>
    <t>Mower</t>
  </si>
  <si>
    <t>Utility Cart</t>
  </si>
  <si>
    <t xml:space="preserve">Loader  </t>
  </si>
  <si>
    <t>Loader w/3pt. Hitch</t>
  </si>
  <si>
    <t>Air Compressor</t>
  </si>
  <si>
    <t>Tractor</t>
  </si>
  <si>
    <t>CF</t>
  </si>
  <si>
    <t>STERLING</t>
  </si>
  <si>
    <t>TRAIL KING</t>
  </si>
  <si>
    <t>GMC</t>
  </si>
  <si>
    <t xml:space="preserve">PREVIOUS REQUESTS NOT FUNDED </t>
  </si>
  <si>
    <t>TORO WALK BEHIND</t>
  </si>
  <si>
    <t>POLARIS RANGER</t>
  </si>
  <si>
    <t>EQUIPMENT TRAILER</t>
  </si>
  <si>
    <t>TRAILER 3 AXLE</t>
  </si>
  <si>
    <t>LE-ROI 125 CFM COMPRESSOR</t>
  </si>
  <si>
    <t>HUSTLER \ ATTACHMENTS</t>
  </si>
  <si>
    <t>PROPOSED NEW UNITS</t>
  </si>
  <si>
    <t>NON-VEHICLE REPLACEMENT ITEMS</t>
  </si>
  <si>
    <t>SANDERS</t>
  </si>
  <si>
    <t>1 PER 2 YEARS</t>
  </si>
  <si>
    <t>DEICER UNITS</t>
  </si>
  <si>
    <t>BUILDING 406</t>
  </si>
  <si>
    <t>SEWER TAP COMPRESSORS</t>
  </si>
  <si>
    <t>7 TOTAL</t>
  </si>
  <si>
    <t>4 TOTAL</t>
  </si>
  <si>
    <t xml:space="preserve">SNOW PLOW </t>
  </si>
  <si>
    <t>P130</t>
  </si>
  <si>
    <t>SCHMIDT</t>
  </si>
  <si>
    <t>P167</t>
  </si>
  <si>
    <t>P169</t>
  </si>
  <si>
    <t>P176</t>
  </si>
  <si>
    <t>GMC EXT CAB 1/2 TON</t>
  </si>
  <si>
    <t>T-145</t>
  </si>
  <si>
    <t>ECONOLINE</t>
  </si>
  <si>
    <t>PAVER TRAILER</t>
  </si>
  <si>
    <t>FORD CA 8000</t>
  </si>
  <si>
    <t>CHEVROLET IMPALA</t>
  </si>
  <si>
    <t>DODGE GRAND CARAVAN</t>
  </si>
  <si>
    <t>CHEVROLET G30 VAN</t>
  </si>
  <si>
    <t>FY2023</t>
  </si>
  <si>
    <t>FY2024</t>
  </si>
  <si>
    <t>FY2025</t>
  </si>
  <si>
    <t>new\meter</t>
  </si>
  <si>
    <t xml:space="preserve">BOMAG </t>
  </si>
  <si>
    <t>CHEVROLET K25</t>
  </si>
  <si>
    <t>GMC SIERRA 3500</t>
  </si>
  <si>
    <t>FORK LIFT</t>
  </si>
  <si>
    <t>FIRE DEPARTMENT</t>
  </si>
  <si>
    <t>RESCUE</t>
  </si>
  <si>
    <t>N/A</t>
  </si>
  <si>
    <t>FIRE ENGINE (TYPE 1)</t>
  </si>
  <si>
    <t>RESPONSE</t>
  </si>
  <si>
    <t>LADDER TRUCK</t>
  </si>
  <si>
    <t>WATER TENDER (20 YR)</t>
  </si>
  <si>
    <t>PER UNIT</t>
  </si>
  <si>
    <t>5 UNITS</t>
  </si>
  <si>
    <t>SCBA  (15 YRS)</t>
  </si>
  <si>
    <t>THERMAL IMAGERS (6 YRS)</t>
  </si>
  <si>
    <t>BUILDING 405</t>
  </si>
  <si>
    <t>SURPLUS FUNDS</t>
  </si>
  <si>
    <t>FORD RANGER EXT CAB</t>
  </si>
  <si>
    <t>LONG CHIH</t>
  </si>
  <si>
    <t>REPLACE</t>
  </si>
  <si>
    <t>WITH</t>
  </si>
  <si>
    <t>DODGE</t>
  </si>
  <si>
    <t>VAN</t>
  </si>
  <si>
    <t>FORD EXPEDITION</t>
  </si>
  <si>
    <t>ELGIN BROOM BEAR</t>
  </si>
  <si>
    <t>new</t>
  </si>
  <si>
    <t>new meter</t>
  </si>
  <si>
    <t>FORD F800</t>
  </si>
  <si>
    <t>CHEVROLET COLORADO</t>
  </si>
  <si>
    <t>CIMLINE CRACK SEALER</t>
  </si>
  <si>
    <t>CRACK SEALER</t>
  </si>
  <si>
    <t>DODGE DURANGO</t>
  </si>
  <si>
    <t>MRA</t>
  </si>
  <si>
    <t>JEEP GRAND CHEROKEE</t>
  </si>
  <si>
    <t xml:space="preserve">PURCHASED PENDING DELIVERY </t>
  </si>
  <si>
    <t>TRANSFER</t>
  </si>
  <si>
    <t>KUBOTA</t>
  </si>
  <si>
    <t>CHEVROLET LUMINA</t>
  </si>
  <si>
    <t>CHEVY 1 TON</t>
  </si>
  <si>
    <t>GMC SIERRA 2500</t>
  </si>
  <si>
    <t>ANTI-ICE\PLOW</t>
  </si>
  <si>
    <t>DEFIBRILLATORS (10 YRS)</t>
  </si>
  <si>
    <t xml:space="preserve">GMC W5 </t>
  </si>
  <si>
    <t>PARK TRASH</t>
  </si>
  <si>
    <t>CASE BACKHOE</t>
  </si>
  <si>
    <t>JEEP CHEROKEE</t>
  </si>
  <si>
    <t>PARK ADMIN</t>
  </si>
  <si>
    <t>RECREATION</t>
  </si>
  <si>
    <t>FORESTRY</t>
  </si>
  <si>
    <t>STREET 101</t>
  </si>
  <si>
    <t>ARTIC CAT ATV</t>
  </si>
  <si>
    <t>CASE 580L</t>
  </si>
  <si>
    <t xml:space="preserve">GENERAL </t>
  </si>
  <si>
    <t>CRANE AND GRAPPLE IH 4600</t>
  </si>
  <si>
    <t>URBAN FORESTRY</t>
  </si>
  <si>
    <t>DODGE ¾ TON 4X4</t>
  </si>
  <si>
    <t>JOHN DEERE TRACTOR 6310</t>
  </si>
  <si>
    <t>CHEVROLET PICKUP</t>
  </si>
  <si>
    <t xml:space="preserve">WWT </t>
  </si>
  <si>
    <t>FORD 350 1 TON DUMP</t>
  </si>
  <si>
    <t>FIRE</t>
  </si>
  <si>
    <t>WWT 325</t>
  </si>
  <si>
    <t>JOHN DEERE F1145</t>
  </si>
  <si>
    <t>MOWER\SNOW</t>
  </si>
  <si>
    <t>CHEVY 2500</t>
  </si>
  <si>
    <t>VERMEER TRENCHER RT 450</t>
  </si>
  <si>
    <t>MOWER</t>
  </si>
  <si>
    <t>GMC SIERRA PICKUP</t>
  </si>
  <si>
    <t>TORO</t>
  </si>
  <si>
    <t>CHEVROLET ¾ TON PICKUP</t>
  </si>
  <si>
    <t>CHEVY 3500</t>
  </si>
  <si>
    <t>425 JOHN DEERE TRACTOR</t>
  </si>
  <si>
    <t>JOHN DEERE 5200 TRACTOR</t>
  </si>
  <si>
    <t>TORO MOWER 580D</t>
  </si>
  <si>
    <t>FORD F800 CHIP TRUCK</t>
  </si>
  <si>
    <t>TORO 580D MOWER</t>
  </si>
  <si>
    <t>CHEVY 3\4 TON PICKUP</t>
  </si>
  <si>
    <t>WWT 333</t>
  </si>
  <si>
    <t>WWT 315</t>
  </si>
  <si>
    <t xml:space="preserve">PJ TRAILER </t>
  </si>
  <si>
    <t>NA</t>
  </si>
  <si>
    <t>CAT 416 D LOADER BACKHOE</t>
  </si>
  <si>
    <t>DODGE 9 PASS VAN</t>
  </si>
  <si>
    <t>JOHN DEERE GATOR</t>
  </si>
  <si>
    <t>FORD F250</t>
  </si>
  <si>
    <t>OLD 103</t>
  </si>
  <si>
    <t>n/a</t>
  </si>
  <si>
    <t>1993 CHEVY 1500</t>
  </si>
  <si>
    <t>HARPER DEWEZE</t>
  </si>
  <si>
    <t>CS150</t>
  </si>
  <si>
    <t>NORTON CLIPPER</t>
  </si>
  <si>
    <t>CEMENT SAW</t>
  </si>
  <si>
    <t>JEEP LIBERTY</t>
  </si>
  <si>
    <t>FORD F350 VAN BODY</t>
  </si>
  <si>
    <t>MESI</t>
  </si>
  <si>
    <t xml:space="preserve">OR </t>
  </si>
  <si>
    <t>INTERNAL</t>
  </si>
  <si>
    <t>RUBBER TIRED ROLLER</t>
  </si>
  <si>
    <t>INGERSOLL RAND</t>
  </si>
  <si>
    <t>SULLAIR  210H COMPRESSOR</t>
  </si>
  <si>
    <t>NASHUA TRAILER</t>
  </si>
  <si>
    <t>JOHN DEERE 1445</t>
  </si>
  <si>
    <t>CHEVROLET UPLANDER</t>
  </si>
  <si>
    <t>GMC 2500 4WL DR</t>
  </si>
  <si>
    <t>FORD F 250</t>
  </si>
  <si>
    <t xml:space="preserve">TOTAL BUDGET PORTION </t>
  </si>
  <si>
    <t>TOTAL CIP PORTION</t>
  </si>
  <si>
    <t>TOTAL BUDGET AND CIP</t>
  </si>
  <si>
    <t>TOTAL \ SUBTOTAL BUDGET AND CIP</t>
  </si>
  <si>
    <t>BUDGET</t>
  </si>
  <si>
    <t>CIP</t>
  </si>
  <si>
    <t>SUBTOTAL CIP ITEMS</t>
  </si>
  <si>
    <t>CROSS CHECK FIGURE</t>
  </si>
  <si>
    <t>BALANCE CROSS CHECK FIGURE</t>
  </si>
  <si>
    <t>P.W. ENGINEERING</t>
  </si>
  <si>
    <t>FIRE ADMINISTRATION</t>
  </si>
  <si>
    <t>P.W. BUILDING INSPECTION</t>
  </si>
  <si>
    <t>P.W. STREET DIVISION</t>
  </si>
  <si>
    <t>P.W. VEHICLE MAINTENANCE</t>
  </si>
  <si>
    <t>P.W. TRAFFIC SERVICES</t>
  </si>
  <si>
    <t>P.W. WASTE WATER TREATMENT</t>
  </si>
  <si>
    <t>PARKING COMMISSION</t>
  </si>
  <si>
    <t>TOTAL OF ALL DEPARTMENTS</t>
  </si>
  <si>
    <t>SUMMARY PAGE</t>
  </si>
  <si>
    <t>FIRE DEPT. ADMINISTRATION</t>
  </si>
  <si>
    <t>T262</t>
  </si>
  <si>
    <t>ENGR 575</t>
  </si>
  <si>
    <t>ENGR 588</t>
  </si>
  <si>
    <t>SANDER</t>
  </si>
  <si>
    <t>FORD C8000</t>
  </si>
  <si>
    <t>IH 7400 SINGLE AXLE</t>
  </si>
  <si>
    <t>CATERPILLAR PS 150B</t>
  </si>
  <si>
    <t>DYNAPACK CP132 9</t>
  </si>
  <si>
    <t>HYSTER</t>
  </si>
  <si>
    <t>KUBOTA UTV</t>
  </si>
  <si>
    <t>PENDING</t>
  </si>
  <si>
    <t>OSHKOSH</t>
  </si>
  <si>
    <t>TOW MASTER</t>
  </si>
  <si>
    <t>TAHOE</t>
  </si>
  <si>
    <t>PROCORE 880</t>
  </si>
  <si>
    <t>SOIL AERATOR</t>
  </si>
  <si>
    <t>T678</t>
  </si>
  <si>
    <t>T676</t>
  </si>
  <si>
    <t>MILES</t>
  </si>
  <si>
    <t>FORD F150 CREW CAB</t>
  </si>
  <si>
    <t>JOHNSTON 605</t>
  </si>
  <si>
    <t>I.H. TANDEM AXLE</t>
  </si>
  <si>
    <t>FIRE 909</t>
  </si>
  <si>
    <t>FORD F350 CREW CAB</t>
  </si>
  <si>
    <t>SCALE</t>
  </si>
  <si>
    <t>Condition 1</t>
  </si>
  <si>
    <t>Excellent</t>
  </si>
  <si>
    <t>Condition 2</t>
  </si>
  <si>
    <t>Good</t>
  </si>
  <si>
    <t>Qualified</t>
  </si>
  <si>
    <t>Immediate Consideration</t>
  </si>
  <si>
    <t>Condition 6</t>
  </si>
  <si>
    <t xml:space="preserve">ROSCO SPR-H </t>
  </si>
  <si>
    <t>NON GENERAL \ SECONDARY EQUIPMENT\ LOW UTILIZATION</t>
  </si>
  <si>
    <t>MAN LIFT</t>
  </si>
  <si>
    <t>FREIGHTLINER AERIAL LIFT</t>
  </si>
  <si>
    <t>BACK UP</t>
  </si>
  <si>
    <t>JOHN DEERE F 1145 MOWER</t>
  </si>
  <si>
    <t>BUILDING 407</t>
  </si>
  <si>
    <t>SURPLUS OR INTERNAL TRANSFER PURCHASE</t>
  </si>
  <si>
    <t>SALE OR</t>
  </si>
  <si>
    <t>T202</t>
  </si>
  <si>
    <t>T203</t>
  </si>
  <si>
    <t>T204</t>
  </si>
  <si>
    <t xml:space="preserve">B-WELDING TRAILER </t>
  </si>
  <si>
    <t>T205</t>
  </si>
  <si>
    <t>T206</t>
  </si>
  <si>
    <t>T207</t>
  </si>
  <si>
    <t>UTILITY TRAILER</t>
  </si>
  <si>
    <t>T208</t>
  </si>
  <si>
    <t>T211</t>
  </si>
  <si>
    <t>TITAN 16' TRAILER</t>
  </si>
  <si>
    <t>T214</t>
  </si>
  <si>
    <t>REDMAX 12 TON TRAILER</t>
  </si>
  <si>
    <t>T215</t>
  </si>
  <si>
    <t>FUND</t>
  </si>
  <si>
    <t>NON GENERAL \ SECONDARY EQUIP</t>
  </si>
  <si>
    <t>DODGE 1500</t>
  </si>
  <si>
    <t>CHEVROLET TAHOE</t>
  </si>
  <si>
    <t xml:space="preserve"> CHEVROLET IMPALA</t>
  </si>
  <si>
    <t>NUMBER OF PRIMARY UNITS</t>
  </si>
  <si>
    <t>NUMBER OF SECONDARY UNITS</t>
  </si>
  <si>
    <t>FORD F800 RESCUE VAN</t>
  </si>
  <si>
    <t>GF</t>
  </si>
  <si>
    <t>GF/CF</t>
  </si>
  <si>
    <t>CF\SUR\GF</t>
  </si>
  <si>
    <t>COMMAND VEHICLE</t>
  </si>
  <si>
    <t>HONDA</t>
  </si>
  <si>
    <t>WILD LAND ENGINE (TYPE 6)</t>
  </si>
  <si>
    <t>WILD LAND ENGINE (TYPE 2)</t>
  </si>
  <si>
    <t>ASPHALT WACKIER</t>
  </si>
  <si>
    <t>BABB TRAILER W/ PRESSURE WASHER</t>
  </si>
  <si>
    <t>FORD F700 AERIAL LIFT TRUCK</t>
  </si>
  <si>
    <t>SPORT LAND TRAILER</t>
  </si>
  <si>
    <t>CHEVY CREW CAB PICKUP</t>
  </si>
  <si>
    <t>OLD V.M. 701</t>
  </si>
  <si>
    <t>DODGE D1500</t>
  </si>
  <si>
    <t>YAMAHA UTV  RHINO</t>
  </si>
  <si>
    <t>FORD ESCAPE</t>
  </si>
  <si>
    <t xml:space="preserve">I.H. 7400 </t>
  </si>
  <si>
    <t xml:space="preserve">FLUSHER </t>
  </si>
  <si>
    <t>SCHMIDT  HSP4210POLLY</t>
  </si>
  <si>
    <t>P177</t>
  </si>
  <si>
    <t>P178</t>
  </si>
  <si>
    <t>ENGR 577</t>
  </si>
  <si>
    <t>DOOSAN FORKLIFT</t>
  </si>
  <si>
    <t>IH AQUATEC</t>
  </si>
  <si>
    <t>FORD F350</t>
  </si>
  <si>
    <t>DODGE 3500 W DUMP BOX</t>
  </si>
  <si>
    <t>1 TON DUMP</t>
  </si>
  <si>
    <t>PARKS 211</t>
  </si>
  <si>
    <t>POLICE 15</t>
  </si>
  <si>
    <t>CHEVROLET 3500</t>
  </si>
  <si>
    <t>GMC SIERRA</t>
  </si>
  <si>
    <t>CHEVY 1 TON DEICER UNIT</t>
  </si>
  <si>
    <t>UTV</t>
  </si>
  <si>
    <t>DODGE CHARGER</t>
  </si>
  <si>
    <t>POLARIS 6x6 UTV</t>
  </si>
  <si>
    <t>HONDA (MINI TRUCK)</t>
  </si>
  <si>
    <t>MALIBU HYBRID</t>
  </si>
  <si>
    <t>FLEET SERVICES</t>
  </si>
  <si>
    <t>FUEL/ ENERGY</t>
  </si>
  <si>
    <t>Excellent Fuel Eff</t>
  </si>
  <si>
    <t>EFFICIENCY RATING</t>
  </si>
  <si>
    <t>Obsolete or Non Compliant</t>
  </si>
  <si>
    <t>Low Use or Spare</t>
  </si>
  <si>
    <t>Moderate</t>
  </si>
  <si>
    <t>Average</t>
  </si>
  <si>
    <t>&lt; Average</t>
  </si>
  <si>
    <t>Poor</t>
  </si>
  <si>
    <t>FUEL</t>
  </si>
  <si>
    <t>EFFICIENCY</t>
  </si>
  <si>
    <t xml:space="preserve">FUEL </t>
  </si>
  <si>
    <t>AI</t>
  </si>
  <si>
    <t>FLUSHER-DEICER</t>
  </si>
  <si>
    <t>FREIGHTLINER</t>
  </si>
  <si>
    <t>DEDICATED SANDERS</t>
  </si>
  <si>
    <t>P105</t>
  </si>
  <si>
    <t>BOSS RTE PLO</t>
  </si>
  <si>
    <t>FORD  LNT 8000</t>
  </si>
  <si>
    <t>COM SHOP</t>
  </si>
  <si>
    <t>VEH MAINT</t>
  </si>
  <si>
    <t>CHEVROLET K20</t>
  </si>
  <si>
    <t>ENGR 581</t>
  </si>
  <si>
    <t>TOTAL NUMBER OF PRIMARY UNITS</t>
  </si>
  <si>
    <t>MITSUBISHI (MINNI TRUCK)</t>
  </si>
  <si>
    <t>LAND PRIDE SEEDER</t>
  </si>
  <si>
    <t>INGERSOL RAND COMPRESSOR</t>
  </si>
  <si>
    <t>273A</t>
  </si>
  <si>
    <t>DODGE RAM 1500</t>
  </si>
  <si>
    <t>60 UNITS</t>
  </si>
  <si>
    <t xml:space="preserve">REPLACE </t>
  </si>
  <si>
    <t>6 PER YEAR</t>
  </si>
  <si>
    <t>TANDEM DUMP</t>
  </si>
  <si>
    <t>NOTES</t>
  </si>
  <si>
    <t>NEW THIS YEAR</t>
  </si>
  <si>
    <t>REPLACE WITH WWT</t>
  </si>
  <si>
    <t>MOVED OUT 1 YEAR</t>
  </si>
  <si>
    <t>SECONDARY UNIT</t>
  </si>
  <si>
    <t>PENDING CMAQ/MACI 15% MATCH</t>
  </si>
  <si>
    <t>MOVE OUT 1 YEAR ADMIN</t>
  </si>
  <si>
    <t>FORD FUSION HYBRID</t>
  </si>
  <si>
    <t>NEW FY 10</t>
  </si>
  <si>
    <t>TRN</t>
  </si>
  <si>
    <t>TRAN</t>
  </si>
  <si>
    <t>CHEVROLET</t>
  </si>
  <si>
    <t>COLORADO</t>
  </si>
  <si>
    <t>WWT 300</t>
  </si>
  <si>
    <t>WWT 301</t>
  </si>
  <si>
    <t>LAST YEAR</t>
  </si>
  <si>
    <t>TICKER FILE FOR PENDING SALE OR TRANSFER</t>
  </si>
  <si>
    <t>KOMTSU</t>
  </si>
  <si>
    <t>meter?</t>
  </si>
  <si>
    <t>NISSAN TITAN</t>
  </si>
  <si>
    <t>MORBARK CHIPPER</t>
  </si>
  <si>
    <t xml:space="preserve">PIPEHUNTER SIDEKICK EASMENT </t>
  </si>
  <si>
    <t>Transferred from Parks</t>
  </si>
  <si>
    <t>BACKHOE LOADER</t>
  </si>
  <si>
    <t xml:space="preserve">Move to some other  Dept. </t>
  </si>
  <si>
    <t>FROM FY2010</t>
  </si>
  <si>
    <t>GENERATORS (All 5 Stations)</t>
  </si>
  <si>
    <t>7 UNITS</t>
  </si>
  <si>
    <t>COMPRESSORS AND FILL STATION</t>
  </si>
  <si>
    <t>AFG $258,400 CIP -$64600</t>
  </si>
  <si>
    <t>INFORM,ATION SYSTEMS (MIDC'S)</t>
  </si>
  <si>
    <t>6 UNIYS</t>
  </si>
  <si>
    <t>AFG $130,000 CIP -$30,000</t>
  </si>
  <si>
    <t>LAND FOR STATION 6</t>
  </si>
  <si>
    <t>NEED REPLACED</t>
  </si>
  <si>
    <t>BUILDING 401</t>
  </si>
  <si>
    <t>BUILDING 408</t>
  </si>
  <si>
    <t>ISUZU JOHNSTON 650</t>
  </si>
  <si>
    <t>WWT 321</t>
  </si>
  <si>
    <t>TRANSFER TO PARKS</t>
  </si>
  <si>
    <t>VEH OLD 8500</t>
  </si>
  <si>
    <t>1 PER</t>
  </si>
  <si>
    <t>CONSERVATION</t>
  </si>
  <si>
    <t>Replace with small pickup when due</t>
  </si>
  <si>
    <t>PULL BEHIND AERATOR</t>
  </si>
  <si>
    <t>TRANSFER TO STREETS</t>
  </si>
  <si>
    <t>MECHANIC</t>
  </si>
  <si>
    <t>FIRE EMERGENCY VEHICLES</t>
  </si>
  <si>
    <t>WILDLAND ENGINE (TYPE 3)</t>
  </si>
  <si>
    <t>PPE</t>
  </si>
  <si>
    <t>Move out to Fy 14 and fund with a used  5th wheel truck</t>
  </si>
  <si>
    <t>Moved to surplus no use</t>
  </si>
  <si>
    <t>FORD TRANSIT CONNECT</t>
  </si>
  <si>
    <t>NEW FY 12</t>
  </si>
  <si>
    <t>REPLACE WITH SPARE ONLY</t>
  </si>
  <si>
    <t xml:space="preserve">TRAILER </t>
  </si>
  <si>
    <t>KEEP</t>
  </si>
  <si>
    <t>MAZDA</t>
  </si>
  <si>
    <t>WRECK REPLACED</t>
  </si>
  <si>
    <t>NISSAN SENTRA</t>
  </si>
  <si>
    <t>CHEVY CAPRICE</t>
  </si>
  <si>
    <t>T50</t>
  </si>
  <si>
    <t>INTERSTATE LOADER (TRAILER)</t>
  </si>
  <si>
    <t>FORD ARV (TACTICAL RESCUE VEHICLE)</t>
  </si>
  <si>
    <t>SHARED WITH COUNTY</t>
  </si>
  <si>
    <t>meter</t>
  </si>
  <si>
    <t xml:space="preserve">HUDSON HD </t>
  </si>
  <si>
    <t>ASPHALT RECYCLER</t>
  </si>
  <si>
    <t>HONDA RANCHER ATV</t>
  </si>
  <si>
    <t>WWT 334</t>
  </si>
  <si>
    <t>GMC SIERRA 1500</t>
  </si>
  <si>
    <t>CHEVY SILVERADO HYBRID</t>
  </si>
  <si>
    <t>MOVED FROM WWT Fy12</t>
  </si>
  <si>
    <t>BOBCAT TOOLCAT</t>
  </si>
  <si>
    <t>HONDA RUBICON</t>
  </si>
  <si>
    <t>TORO WORKMAN</t>
  </si>
  <si>
    <t>ENGR 585</t>
  </si>
  <si>
    <t>notes</t>
  </si>
  <si>
    <t>FY2026</t>
  </si>
  <si>
    <t>FY2027</t>
  </si>
  <si>
    <t>FY2028</t>
  </si>
  <si>
    <t>FY2029</t>
  </si>
  <si>
    <t>FY2030</t>
  </si>
  <si>
    <t>NEW REQUEST</t>
  </si>
  <si>
    <t>CARGO TRAILER</t>
  </si>
  <si>
    <t>Total Core Units</t>
  </si>
  <si>
    <t>Total Line</t>
  </si>
  <si>
    <t xml:space="preserve">Cross check </t>
  </si>
  <si>
    <t>error</t>
  </si>
  <si>
    <t>Keep move #2 out</t>
  </si>
  <si>
    <t>RESCUE WATER CRAFT</t>
  </si>
  <si>
    <t>Keep move to surplus</t>
  </si>
  <si>
    <t>CMAQ FUNDING</t>
  </si>
  <si>
    <t>KUBOTA 3680</t>
  </si>
  <si>
    <t>HONDA ST1300PA</t>
  </si>
  <si>
    <t>JEEP PATRIOT</t>
  </si>
  <si>
    <t>PAY TO BUILDING INSP</t>
  </si>
  <si>
    <t>VOLUNTEER</t>
  </si>
  <si>
    <t>FORD ESCAPE HYBRID</t>
  </si>
  <si>
    <t>PETERBILT JOHNSTON 650</t>
  </si>
  <si>
    <t>F350 FORD DUMP BOX</t>
  </si>
  <si>
    <t>F350 FLAT BED / LIFT GATE</t>
  </si>
  <si>
    <t>BAD METER</t>
  </si>
  <si>
    <t>SULAIR COMPRESSOR DF210HJD</t>
  </si>
  <si>
    <t>RECREATION VANS</t>
  </si>
  <si>
    <t>FORD F350 DUMP BOX</t>
  </si>
  <si>
    <t xml:space="preserve">OPERATIONS </t>
  </si>
  <si>
    <t>FORD F350  FLAT BED LIFT GATE</t>
  </si>
  <si>
    <t>TORO 5900 16' MOWER</t>
  </si>
  <si>
    <t>BANDIT 3200 STUMP GRINDER</t>
  </si>
  <si>
    <t>KUBOTA MOWER</t>
  </si>
  <si>
    <t>T510</t>
  </si>
  <si>
    <t>OLD PARKS T210</t>
  </si>
  <si>
    <t>MACI CARRIED OVER FROM FY13</t>
  </si>
  <si>
    <t>P179</t>
  </si>
  <si>
    <t>HENKE</t>
  </si>
  <si>
    <t>P180</t>
  </si>
  <si>
    <t>P181</t>
  </si>
  <si>
    <t>P182</t>
  </si>
  <si>
    <t>BONNELL</t>
  </si>
  <si>
    <t>P183</t>
  </si>
  <si>
    <t>P168 (SPARE)</t>
  </si>
  <si>
    <t>Buy 1st plow with truck</t>
  </si>
  <si>
    <t>CMAQ AND MACI EQUIPMENT IS LEVERAGED WITH THE STATE AND FEDERAL GOVERNMENT AT 14 CENTS ON THE DOLLAR</t>
  </si>
  <si>
    <t>CMAQ-MACI Units</t>
  </si>
  <si>
    <t xml:space="preserve">Total </t>
  </si>
  <si>
    <t>OlD Unit 119</t>
  </si>
  <si>
    <t>NEW FOR FY 16 HEAVIER ROLLER</t>
  </si>
  <si>
    <t>Keep 50 move out 8062</t>
  </si>
  <si>
    <t>PENDING DELIVERY</t>
  </si>
  <si>
    <t>DODGE 1/2 4 WHEEL DRIVE</t>
  </si>
  <si>
    <t>OLD ENGR 504</t>
  </si>
  <si>
    <t>OLD ENGR 508</t>
  </si>
  <si>
    <t>DODGE JOURNEY</t>
  </si>
  <si>
    <t>DODGE CHARGER ALL WHL DRIVE</t>
  </si>
  <si>
    <t>CAT AP500E</t>
  </si>
  <si>
    <t>FORD F750</t>
  </si>
  <si>
    <t>FREIGHTLINER 108SD</t>
  </si>
  <si>
    <t>AUTOCAR</t>
  </si>
  <si>
    <t>VACUUM SWEEPER</t>
  </si>
  <si>
    <t>T-146</t>
  </si>
  <si>
    <t>TOWMASTER T40</t>
  </si>
  <si>
    <t>DODGE D250</t>
  </si>
  <si>
    <t>OLD FIRE 911</t>
  </si>
  <si>
    <t>TRANSFERRED FROM FIRE</t>
  </si>
  <si>
    <t>ISUZU NPR</t>
  </si>
  <si>
    <t>Moved out 3 years per Wayne</t>
  </si>
  <si>
    <t xml:space="preserve">BANDIT 255XP </t>
  </si>
  <si>
    <t>CHIPPER</t>
  </si>
  <si>
    <t>FY2031</t>
  </si>
  <si>
    <t>FORD TRANSIT 15 PASSENGER</t>
  </si>
  <si>
    <t>KUBOTA F3990</t>
  </si>
  <si>
    <t>OLD VM 9491</t>
  </si>
  <si>
    <t>VEHICLE MAINTENANCE</t>
  </si>
  <si>
    <t>FIRE CHIEF</t>
  </si>
  <si>
    <t>MOTOR POOL</t>
  </si>
  <si>
    <t>EMS</t>
  </si>
  <si>
    <t>TRAINING</t>
  </si>
  <si>
    <t>CATARAFT TUBES AND TRAILER</t>
  </si>
  <si>
    <t>COMMUNICATION HAND HELD AND MOBILE RADIOS</t>
  </si>
  <si>
    <t>NEW VEHICLE REQUEST</t>
  </si>
  <si>
    <t>NEW ADDITION TO FLEET COMMUNITY SERVICE OFFICERS VEHICLE</t>
  </si>
  <si>
    <t xml:space="preserve">72" MOWER NEW ITEM FORT MSLA </t>
  </si>
  <si>
    <t xml:space="preserve">FIELD PAINTER NEW ITEM FORT MSLA </t>
  </si>
  <si>
    <t xml:space="preserve">AERATOR NEW ITEM FORT MSLA </t>
  </si>
  <si>
    <t xml:space="preserve">SPREADER NEW ITEM FORT MSLA </t>
  </si>
  <si>
    <t xml:space="preserve">1/2 TON TRUCK NEW ITEM FORT MSLA </t>
  </si>
  <si>
    <t xml:space="preserve">UTILITY VEHICLE NEW ITEM FORT MSLA </t>
  </si>
  <si>
    <t>1 EACH</t>
  </si>
  <si>
    <t xml:space="preserve">16' MOWER NEW ITEM FORT MSLA </t>
  </si>
  <si>
    <t>TRAIL BOND</t>
  </si>
  <si>
    <t xml:space="preserve">LINE TRIMMER, BLOWER SNOW BLADES NEW ITEM FORT MSLA </t>
  </si>
  <si>
    <t>PARKS DEPT</t>
  </si>
  <si>
    <t>SELL</t>
  </si>
  <si>
    <t>PARK DISTRICT</t>
  </si>
  <si>
    <t>PAVEMENT GRINDER</t>
  </si>
  <si>
    <t>11 FOOT MOWER</t>
  </si>
  <si>
    <t>ARROW BOARD TRAILER</t>
  </si>
  <si>
    <t>REPLACE WITH FULL SIZE PICKUPS</t>
  </si>
  <si>
    <t>RECREATION VANS 1 ADDITION  AND UNIT 251</t>
  </si>
  <si>
    <t>NOT FUNDED IN FY 15 BY STATE</t>
  </si>
  <si>
    <t>REPLACE WITH ONE TON</t>
  </si>
  <si>
    <t>PAVEMENT STRIPER</t>
  </si>
  <si>
    <t>ADDITIONAL MOBILE RADIOS</t>
  </si>
  <si>
    <t>Old Engr 506</t>
  </si>
  <si>
    <t>CHEVY COLORADO</t>
  </si>
  <si>
    <t>replacement on order</t>
  </si>
  <si>
    <t>BUICK LACROSSE</t>
  </si>
  <si>
    <t>meter replaced</t>
  </si>
  <si>
    <t>C100</t>
  </si>
  <si>
    <t>HOMEMADE CONVEYOR</t>
  </si>
  <si>
    <t>CONVEYOR</t>
  </si>
  <si>
    <t>N</t>
  </si>
  <si>
    <t>T715</t>
  </si>
  <si>
    <t>GENI ONE MAN LIFT</t>
  </si>
  <si>
    <t>VM010</t>
  </si>
  <si>
    <t>GMC MODEL W CABOVER</t>
  </si>
  <si>
    <t>OLD TRAFFIC 589</t>
  </si>
  <si>
    <t>BENPAK</t>
  </si>
  <si>
    <t>PACESETTER</t>
  </si>
  <si>
    <t>T593</t>
  </si>
  <si>
    <t>T594</t>
  </si>
  <si>
    <t>SW510</t>
  </si>
  <si>
    <t>EDCO 8 INCH CEMENT GRINDER</t>
  </si>
  <si>
    <t>CMC PUMP</t>
  </si>
  <si>
    <t>MOVED OUT REPLACE AT PAT'S REQUEST ONLY</t>
  </si>
  <si>
    <t>CASE MINI EXCAVATOR</t>
  </si>
  <si>
    <t xml:space="preserve">BUILIDNG </t>
  </si>
  <si>
    <t>OLD BUILDING 402</t>
  </si>
  <si>
    <t>OLD FIRE 7300</t>
  </si>
  <si>
    <t>OLD FIRE 912</t>
  </si>
  <si>
    <t>OLD WWT 322</t>
  </si>
  <si>
    <t xml:space="preserve">1 TON TRUCK NEW ITEM FORT MSLA </t>
  </si>
  <si>
    <t>MAINTENANCE</t>
  </si>
  <si>
    <t>GRACO  LINE PAINTER</t>
  </si>
  <si>
    <t>OLD WWT 326</t>
  </si>
  <si>
    <t xml:space="preserve">UTILITY / PLOW TRUCK </t>
  </si>
  <si>
    <t>PENDING UP FIT</t>
  </si>
  <si>
    <t>OLD UNIT 101</t>
  </si>
  <si>
    <t>CHEVROLET SILVERADO</t>
  </si>
  <si>
    <t>6000 lbs forklift</t>
  </si>
  <si>
    <t>6000 LBS -7000LBS</t>
  </si>
  <si>
    <t>FLOOR CLEANING MACHINE</t>
  </si>
  <si>
    <t>RETRO FIT CAMERA SYSTEM IN TRUCK</t>
  </si>
  <si>
    <t>ODOMETER &amp; HOUR METER REPLACED</t>
  </si>
  <si>
    <t>ODOMETER REPLACED</t>
  </si>
  <si>
    <t>HOUR METER REPLACED</t>
  </si>
  <si>
    <t>NEW FOR FY 16 to 17 HEAVIER ROLLER</t>
  </si>
  <si>
    <t>ROLLED OUT FROM FY 15</t>
  </si>
  <si>
    <t>ROLLED OUT PER PARKS</t>
  </si>
  <si>
    <t>RECREATION TRAILER</t>
  </si>
  <si>
    <t>20-24 RECREATION TRAILER</t>
  </si>
  <si>
    <t>SPECAIL BUILD RECREATION TRAILER</t>
  </si>
  <si>
    <t>PRESSURE WASHER TRAILER MOUNTED</t>
  </si>
  <si>
    <t>FORT OPERATIONS</t>
  </si>
  <si>
    <t>GREENWAYS</t>
  </si>
  <si>
    <t>TORO SAND PRO GROOMER</t>
  </si>
  <si>
    <t>PARKING LOT SWEEPER</t>
  </si>
  <si>
    <t>OLD Unit 119</t>
  </si>
  <si>
    <t>new meter @ 5939</t>
  </si>
  <si>
    <t>General Fund Core</t>
  </si>
  <si>
    <t>broken meter</t>
  </si>
  <si>
    <t>off books pending disposal</t>
  </si>
  <si>
    <t>REBUILD 114 STREET SWEEPER</t>
  </si>
  <si>
    <t>TWO TON TRUCK</t>
  </si>
  <si>
    <t>Move to secondary</t>
  </si>
  <si>
    <t>To go away instead of 20</t>
  </si>
  <si>
    <t>sale</t>
  </si>
  <si>
    <t>Secondary replace 8064</t>
  </si>
  <si>
    <t>Not Funded</t>
  </si>
  <si>
    <t>TOOL CAT</t>
  </si>
  <si>
    <t>ELECTRIC UTILITY CARTS</t>
  </si>
  <si>
    <t>1 Fy17 and 2 FY18</t>
  </si>
  <si>
    <t>1 in fy17 1 in fy18</t>
  </si>
  <si>
    <t>New truck no reboom</t>
  </si>
  <si>
    <t>REBULD 246 TO MAKE SECOND CLIMBING TRUCK</t>
  </si>
  <si>
    <t>USE BAB CHASSIS AND CHIP BOX FROM 246 MAKE SECOND CLIMBING</t>
  </si>
  <si>
    <t>NEW REQUEST FOR ADDITIONAL CRIME VAN.</t>
  </si>
  <si>
    <t>EQUIPMENT FOR TYPE 1 ENGINE</t>
  </si>
  <si>
    <t>Mobile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</si>
</sst>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6" formatCode="&quot;$&quot;#,##0_);[Red]\(&quot;$&quot;#,##0\)"/>
    <numFmt numFmtId="164" formatCode="mmmm\ d\,\ yyyy"/>
    <numFmt numFmtId="165" formatCode="&quot;$&quot;#,##0"/>
    <numFmt numFmtId="166" formatCode="0.0000%"/>
  </numFmts>
  <fonts count="49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20"/>
      <name val="Times New Roman"/>
      <family val="1"/>
    </font>
    <font>
      <b/>
      <sz val="2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Times New Roman"/>
      <family val="1"/>
    </font>
    <font>
      <u/>
      <sz val="16"/>
      <name val="Times New Roman"/>
      <family val="1"/>
    </font>
    <font>
      <b/>
      <u/>
      <sz val="16"/>
      <name val="Times New Roman"/>
      <family val="1"/>
    </font>
    <font>
      <b/>
      <sz val="11"/>
      <color rgb="FF7030A0"/>
      <name val="Times New Roman"/>
      <family val="1"/>
    </font>
    <font>
      <b/>
      <sz val="11"/>
      <color theme="7"/>
      <name val="Times New Roman"/>
      <family val="1"/>
    </font>
    <font>
      <sz val="11"/>
      <color theme="7"/>
      <name val="Times New Roman"/>
      <family val="1"/>
    </font>
    <font>
      <b/>
      <sz val="11"/>
      <color theme="8"/>
      <name val="Times New Roman"/>
      <family val="1"/>
    </font>
    <font>
      <sz val="11"/>
      <color theme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7"/>
      <name val="Times New Roman"/>
      <family val="1"/>
    </font>
    <font>
      <b/>
      <sz val="12"/>
      <color theme="8"/>
      <name val="Times New Roman"/>
      <family val="1"/>
    </font>
    <font>
      <b/>
      <sz val="12"/>
      <color rgb="FF7030A0"/>
      <name val="Times New Roman"/>
      <family val="1"/>
    </font>
    <font>
      <b/>
      <sz val="8"/>
      <name val="Times New Roman"/>
      <family val="1"/>
    </font>
    <font>
      <b/>
      <sz val="8"/>
      <color theme="7"/>
      <name val="Times New Roman"/>
      <family val="1"/>
    </font>
    <font>
      <b/>
      <sz val="8"/>
      <color theme="8"/>
      <name val="Times New Roman"/>
      <family val="1"/>
    </font>
    <font>
      <b/>
      <sz val="9"/>
      <name val="Arial"/>
      <family val="2"/>
    </font>
    <font>
      <sz val="12"/>
      <color theme="1"/>
      <name val="Times New Roman"/>
      <family val="1"/>
    </font>
    <font>
      <sz val="12"/>
      <color theme="7"/>
      <name val="Times New Roman"/>
      <family val="1"/>
    </font>
    <font>
      <sz val="12"/>
      <color theme="8"/>
      <name val="Times New Roman"/>
      <family val="1"/>
    </font>
    <font>
      <u/>
      <sz val="12"/>
      <name val="Times New Roman"/>
      <family val="1"/>
    </font>
    <font>
      <b/>
      <u/>
      <sz val="12"/>
      <name val="Times New Roman"/>
      <family val="1"/>
    </font>
    <font>
      <sz val="12"/>
      <color theme="0"/>
      <name val="Times New Roman"/>
      <family val="1"/>
    </font>
    <font>
      <b/>
      <sz val="18"/>
      <name val="Times New Roman"/>
      <family val="1"/>
    </font>
    <font>
      <b/>
      <u/>
      <sz val="14"/>
      <name val="Times New Roman"/>
      <family val="1"/>
    </font>
    <font>
      <b/>
      <u/>
      <sz val="10"/>
      <name val="Arial"/>
      <family val="2"/>
    </font>
    <font>
      <b/>
      <sz val="9"/>
      <name val="Times New Roman"/>
      <family val="1"/>
    </font>
  </fonts>
  <fills count="4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44"/>
        <bgColor indexed="32"/>
      </patternFill>
    </fill>
    <fill>
      <patternFill patternType="solid">
        <fgColor indexed="29"/>
        <bgColor indexed="32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32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32"/>
      </patternFill>
    </fill>
    <fill>
      <patternFill patternType="solid">
        <fgColor indexed="22"/>
        <bgColor indexed="8"/>
      </patternFill>
    </fill>
    <fill>
      <patternFill patternType="solid">
        <fgColor indexed="50"/>
        <bgColor indexed="32"/>
      </patternFill>
    </fill>
    <fill>
      <patternFill patternType="solid">
        <fgColor indexed="15"/>
        <bgColor indexed="32"/>
      </patternFill>
    </fill>
    <fill>
      <patternFill patternType="solid">
        <fgColor indexed="41"/>
        <bgColor indexed="32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32"/>
      </patternFill>
    </fill>
    <fill>
      <patternFill patternType="solid">
        <fgColor theme="5" tint="0.39994506668294322"/>
        <bgColor indexed="32"/>
      </patternFill>
    </fill>
    <fill>
      <patternFill patternType="solid">
        <fgColor theme="8" tint="0.59996337778862885"/>
        <bgColor indexed="32"/>
      </patternFill>
    </fill>
    <fill>
      <patternFill patternType="solid">
        <fgColor rgb="FFFFC000"/>
        <bgColor indexed="32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4" tint="0.59996337778862885"/>
        <bgColor indexed="32"/>
      </patternFill>
    </fill>
    <fill>
      <patternFill patternType="solid">
        <fgColor theme="6" tint="0.39994506668294322"/>
        <bgColor indexed="32"/>
      </patternFill>
    </fill>
    <fill>
      <patternFill patternType="solid">
        <fgColor theme="9" tint="0.79998168889431442"/>
        <bgColor indexed="32"/>
      </patternFill>
    </fill>
    <fill>
      <patternFill patternType="solid">
        <fgColor theme="9"/>
        <bgColor indexed="32"/>
      </patternFill>
    </fill>
    <fill>
      <patternFill patternType="solid">
        <fgColor rgb="FFFF0000"/>
        <bgColor theme="5"/>
      </patternFill>
    </fill>
    <fill>
      <patternFill patternType="solid">
        <fgColor theme="0"/>
        <bgColor theme="5"/>
      </patternFill>
    </fill>
    <fill>
      <patternFill patternType="solid">
        <fgColor theme="8" tint="0.79998168889431442"/>
        <bgColor indexed="32"/>
      </patternFill>
    </fill>
    <fill>
      <patternFill patternType="solid">
        <fgColor theme="0" tint="-0.24994659260841701"/>
        <bgColor indexed="32"/>
      </patternFill>
    </fill>
    <fill>
      <patternFill patternType="solid">
        <fgColor theme="9" tint="0.59996337778862885"/>
        <bgColor indexed="32"/>
      </patternFill>
    </fill>
    <fill>
      <patternFill patternType="solid">
        <fgColor theme="0" tint="-0.24994659260841701"/>
        <bgColor indexed="9"/>
      </patternFill>
    </fill>
    <fill>
      <patternFill patternType="solid">
        <fgColor rgb="FFFFFF00"/>
        <bgColor indexed="32"/>
      </patternFill>
    </fill>
    <fill>
      <patternFill patternType="solid">
        <fgColor theme="6" tint="-0.24994659260841701"/>
        <bgColor indexed="32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 tint="-9.9948118533890809E-2"/>
        <bgColor indexed="32"/>
      </patternFill>
    </fill>
    <fill>
      <patternFill patternType="solid">
        <fgColor theme="6" tint="0.79998168889431442"/>
        <bgColor indexed="3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9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59996337778862885"/>
        <bgColor indexed="32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14996795556505021"/>
        <bgColor indexed="32"/>
      </patternFill>
    </fill>
    <fill>
      <patternFill patternType="solid">
        <fgColor theme="0" tint="-4.9989318521683403E-2"/>
        <bgColor indexed="32"/>
      </patternFill>
    </fill>
  </fills>
  <borders count="3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7">
    <xf numFmtId="0" fontId="0" fillId="0" borderId="0"/>
    <xf numFmtId="37" fontId="1" fillId="0" borderId="0" applyFill="0" applyBorder="0" applyAlignment="0" applyProtection="0"/>
    <xf numFmtId="5" fontId="1" fillId="0" borderId="0" applyFill="0" applyBorder="0" applyAlignment="0" applyProtection="0"/>
    <xf numFmtId="164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0" borderId="0"/>
    <xf numFmtId="0" fontId="4" fillId="0" borderId="0"/>
    <xf numFmtId="0" fontId="1" fillId="0" borderId="1" applyNumberFormat="0" applyFill="0" applyAlignment="0" applyProtection="0"/>
    <xf numFmtId="0" fontId="1" fillId="0" borderId="0"/>
  </cellStyleXfs>
  <cellXfs count="1045">
    <xf numFmtId="0" fontId="0" fillId="0" borderId="0" xfId="0"/>
    <xf numFmtId="0" fontId="5" fillId="2" borderId="0" xfId="0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/>
    </xf>
    <xf numFmtId="165" fontId="5" fillId="2" borderId="4" xfId="7" applyNumberFormat="1" applyFont="1" applyFill="1" applyBorder="1" applyAlignment="1">
      <alignment horizontal="center" vertical="center"/>
    </xf>
    <xf numFmtId="165" fontId="6" fillId="2" borderId="0" xfId="7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7" fontId="5" fillId="2" borderId="4" xfId="1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0" xfId="8" applyFont="1" applyFill="1" applyBorder="1" applyAlignment="1">
      <alignment horizontal="center" vertical="center"/>
    </xf>
    <xf numFmtId="165" fontId="5" fillId="2" borderId="0" xfId="8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65" fontId="6" fillId="2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7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38" fontId="5" fillId="3" borderId="4" xfId="7" applyNumberFormat="1" applyFont="1" applyFill="1" applyBorder="1" applyAlignment="1">
      <alignment horizontal="center" vertical="center"/>
    </xf>
    <xf numFmtId="165" fontId="6" fillId="2" borderId="0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165" fontId="9" fillId="2" borderId="9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3" fontId="6" fillId="2" borderId="0" xfId="7" applyNumberFormat="1" applyFont="1" applyFill="1" applyBorder="1" applyAlignment="1">
      <alignment horizontal="center" vertical="center"/>
    </xf>
    <xf numFmtId="3" fontId="5" fillId="2" borderId="4" xfId="7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7" fontId="12" fillId="2" borderId="4" xfId="1" applyNumberFormat="1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65" fontId="5" fillId="2" borderId="5" xfId="7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2" borderId="6" xfId="8" applyFont="1" applyFill="1" applyBorder="1" applyAlignment="1">
      <alignment horizontal="center" vertical="center"/>
    </xf>
    <xf numFmtId="0" fontId="6" fillId="2" borderId="9" xfId="8" applyFont="1" applyFill="1" applyBorder="1" applyAlignment="1">
      <alignment horizontal="center" vertical="center"/>
    </xf>
    <xf numFmtId="165" fontId="6" fillId="2" borderId="9" xfId="8" applyNumberFormat="1" applyFont="1" applyFill="1" applyBorder="1" applyAlignment="1">
      <alignment horizontal="center" vertical="center"/>
    </xf>
    <xf numFmtId="0" fontId="6" fillId="2" borderId="0" xfId="8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5" fillId="13" borderId="4" xfId="7" applyFont="1" applyFill="1" applyBorder="1" applyAlignment="1">
      <alignment horizontal="center" vertical="center"/>
    </xf>
    <xf numFmtId="0" fontId="5" fillId="13" borderId="5" xfId="7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165" fontId="5" fillId="2" borderId="2" xfId="7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9" xfId="8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0" fontId="6" fillId="15" borderId="0" xfId="0" applyFont="1" applyFill="1" applyBorder="1" applyAlignment="1">
      <alignment horizontal="center" vertical="center"/>
    </xf>
    <xf numFmtId="0" fontId="5" fillId="15" borderId="0" xfId="0" applyFont="1" applyFill="1" applyBorder="1" applyAlignment="1">
      <alignment horizontal="center" vertical="center"/>
    </xf>
    <xf numFmtId="165" fontId="5" fillId="15" borderId="0" xfId="0" applyNumberFormat="1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3" fontId="5" fillId="15" borderId="4" xfId="0" applyNumberFormat="1" applyFont="1" applyFill="1" applyBorder="1" applyAlignment="1">
      <alignment horizontal="center" vertical="center"/>
    </xf>
    <xf numFmtId="0" fontId="5" fillId="15" borderId="4" xfId="7" applyFont="1" applyFill="1" applyBorder="1" applyAlignment="1">
      <alignment horizontal="center" vertical="center"/>
    </xf>
    <xf numFmtId="165" fontId="5" fillId="15" borderId="5" xfId="0" applyNumberFormat="1" applyFont="1" applyFill="1" applyBorder="1" applyAlignment="1">
      <alignment horizontal="center" vertical="center"/>
    </xf>
    <xf numFmtId="165" fontId="5" fillId="15" borderId="4" xfId="0" applyNumberFormat="1" applyFont="1" applyFill="1" applyBorder="1" applyAlignment="1">
      <alignment horizontal="center" vertical="center"/>
    </xf>
    <xf numFmtId="0" fontId="5" fillId="20" borderId="0" xfId="0" applyFont="1" applyFill="1" applyBorder="1" applyAlignment="1">
      <alignment horizontal="center" vertical="center"/>
    </xf>
    <xf numFmtId="1" fontId="5" fillId="19" borderId="4" xfId="14" applyNumberFormat="1" applyFont="1" applyFill="1" applyBorder="1" applyAlignment="1">
      <alignment horizontal="center" vertical="center" wrapText="1"/>
    </xf>
    <xf numFmtId="0" fontId="5" fillId="19" borderId="4" xfId="14" applyFont="1" applyFill="1" applyBorder="1" applyAlignment="1">
      <alignment horizontal="center" vertical="center" wrapText="1"/>
    </xf>
    <xf numFmtId="0" fontId="11" fillId="19" borderId="4" xfId="14" applyFont="1" applyFill="1" applyBorder="1" applyAlignment="1">
      <alignment horizontal="center" vertical="center" wrapText="1"/>
    </xf>
    <xf numFmtId="3" fontId="5" fillId="15" borderId="0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165" fontId="3" fillId="2" borderId="9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0" fillId="15" borderId="4" xfId="0" applyFont="1" applyFill="1" applyBorder="1" applyAlignment="1">
      <alignment horizontal="center" vertical="center"/>
    </xf>
    <xf numFmtId="0" fontId="20" fillId="15" borderId="4" xfId="7" applyFont="1" applyFill="1" applyBorder="1" applyAlignment="1">
      <alignment horizontal="center" vertical="center"/>
    </xf>
    <xf numFmtId="0" fontId="20" fillId="15" borderId="0" xfId="0" applyFont="1" applyFill="1" applyBorder="1" applyAlignment="1">
      <alignment horizontal="center" vertical="center"/>
    </xf>
    <xf numFmtId="165" fontId="3" fillId="15" borderId="4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165" fontId="3" fillId="15" borderId="5" xfId="0" applyNumberFormat="1" applyFont="1" applyFill="1" applyBorder="1" applyAlignment="1">
      <alignment horizontal="center" vertical="center"/>
    </xf>
    <xf numFmtId="165" fontId="3" fillId="16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5" fontId="20" fillId="2" borderId="4" xfId="0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4" xfId="7" applyFont="1" applyFill="1" applyBorder="1" applyAlignment="1">
      <alignment horizontal="center" vertical="center"/>
    </xf>
    <xf numFmtId="3" fontId="20" fillId="2" borderId="4" xfId="7" applyNumberFormat="1" applyFont="1" applyFill="1" applyBorder="1" applyAlignment="1">
      <alignment horizontal="center" vertical="center"/>
    </xf>
    <xf numFmtId="3" fontId="20" fillId="2" borderId="4" xfId="0" applyNumberFormat="1" applyFont="1" applyFill="1" applyBorder="1" applyAlignment="1">
      <alignment horizontal="center" vertical="center"/>
    </xf>
    <xf numFmtId="165" fontId="20" fillId="2" borderId="0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center" vertical="center"/>
    </xf>
    <xf numFmtId="0" fontId="3" fillId="11" borderId="0" xfId="7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7" applyFont="1" applyFill="1" applyBorder="1" applyAlignment="1">
      <alignment horizontal="center" vertical="center"/>
    </xf>
    <xf numFmtId="165" fontId="3" fillId="16" borderId="5" xfId="0" applyNumberFormat="1" applyFont="1" applyFill="1" applyBorder="1" applyAlignment="1">
      <alignment horizontal="center" vertical="center"/>
    </xf>
    <xf numFmtId="0" fontId="3" fillId="15" borderId="0" xfId="0" applyFont="1" applyFill="1" applyBorder="1" applyAlignment="1">
      <alignment horizontal="center" vertical="center"/>
    </xf>
    <xf numFmtId="165" fontId="3" fillId="15" borderId="0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3" fontId="20" fillId="2" borderId="0" xfId="0" applyNumberFormat="1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165" fontId="3" fillId="23" borderId="4" xfId="7" applyNumberFormat="1" applyFont="1" applyFill="1" applyBorder="1" applyAlignment="1">
      <alignment horizontal="center" vertical="center"/>
    </xf>
    <xf numFmtId="165" fontId="3" fillId="23" borderId="5" xfId="7" applyNumberFormat="1" applyFont="1" applyFill="1" applyBorder="1" applyAlignment="1">
      <alignment horizontal="center" vertical="center"/>
    </xf>
    <xf numFmtId="165" fontId="3" fillId="25" borderId="4" xfId="0" applyNumberFormat="1" applyFont="1" applyFill="1" applyBorder="1" applyAlignment="1">
      <alignment horizontal="center" vertical="center"/>
    </xf>
    <xf numFmtId="165" fontId="3" fillId="25" borderId="5" xfId="0" applyNumberFormat="1" applyFont="1" applyFill="1" applyBorder="1" applyAlignment="1">
      <alignment horizontal="center" vertical="center"/>
    </xf>
    <xf numFmtId="165" fontId="3" fillId="26" borderId="4" xfId="0" applyNumberFormat="1" applyFont="1" applyFill="1" applyBorder="1" applyAlignment="1">
      <alignment horizontal="center" vertical="center"/>
    </xf>
    <xf numFmtId="3" fontId="3" fillId="15" borderId="0" xfId="0" applyNumberFormat="1" applyFont="1" applyFill="1" applyBorder="1" applyAlignment="1">
      <alignment horizontal="center" vertical="center"/>
    </xf>
    <xf numFmtId="0" fontId="20" fillId="19" borderId="0" xfId="13" applyFont="1" applyFill="1" applyBorder="1" applyAlignment="1">
      <alignment horizontal="center" vertical="center" wrapText="1"/>
    </xf>
    <xf numFmtId="3" fontId="3" fillId="15" borderId="0" xfId="7" applyNumberFormat="1" applyFont="1" applyFill="1" applyBorder="1" applyAlignment="1">
      <alignment horizontal="centerContinuous" vertical="center"/>
    </xf>
    <xf numFmtId="165" fontId="3" fillId="15" borderId="5" xfId="0" applyNumberFormat="1" applyFont="1" applyFill="1" applyBorder="1" applyAlignment="1">
      <alignment horizontal="left" vertical="center"/>
    </xf>
    <xf numFmtId="49" fontId="3" fillId="18" borderId="5" xfId="0" applyNumberFormat="1" applyFont="1" applyFill="1" applyBorder="1" applyAlignment="1">
      <alignment horizontal="left" vertical="center"/>
    </xf>
    <xf numFmtId="165" fontId="20" fillId="15" borderId="0" xfId="0" applyNumberFormat="1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3" fontId="6" fillId="15" borderId="0" xfId="0" applyNumberFormat="1" applyFont="1" applyFill="1" applyBorder="1" applyAlignment="1">
      <alignment horizontal="center" vertical="center"/>
    </xf>
    <xf numFmtId="165" fontId="3" fillId="15" borderId="5" xfId="7" applyNumberFormat="1" applyFont="1" applyFill="1" applyBorder="1" applyAlignment="1">
      <alignment horizontal="center" vertical="center"/>
    </xf>
    <xf numFmtId="0" fontId="3" fillId="11" borderId="0" xfId="7" applyFont="1" applyFill="1" applyBorder="1" applyAlignment="1">
      <alignment horizontal="left" vertical="center"/>
    </xf>
    <xf numFmtId="0" fontId="3" fillId="4" borderId="0" xfId="7" applyFont="1" applyFill="1" applyBorder="1" applyAlignment="1">
      <alignment horizontal="left" vertical="center"/>
    </xf>
    <xf numFmtId="165" fontId="3" fillId="16" borderId="3" xfId="0" applyNumberFormat="1" applyFont="1" applyFill="1" applyBorder="1" applyAlignment="1">
      <alignment horizontal="left" vertical="center"/>
    </xf>
    <xf numFmtId="0" fontId="5" fillId="2" borderId="4" xfId="7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3" fontId="5" fillId="17" borderId="4" xfId="7" applyNumberFormat="1" applyFont="1" applyFill="1" applyBorder="1" applyAlignment="1">
      <alignment horizontal="center" vertical="center"/>
    </xf>
    <xf numFmtId="0" fontId="13" fillId="15" borderId="0" xfId="0" applyFont="1" applyFill="1" applyBorder="1" applyAlignment="1">
      <alignment horizontal="center" vertical="center"/>
    </xf>
    <xf numFmtId="165" fontId="5" fillId="2" borderId="23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left" vertical="center"/>
    </xf>
    <xf numFmtId="0" fontId="3" fillId="9" borderId="2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22" borderId="5" xfId="0" applyFont="1" applyFill="1" applyBorder="1" applyAlignment="1">
      <alignment horizontal="center" vertical="center"/>
    </xf>
    <xf numFmtId="0" fontId="3" fillId="22" borderId="3" xfId="0" applyFont="1" applyFill="1" applyBorder="1" applyAlignment="1">
      <alignment horizontal="center" vertical="center"/>
    </xf>
    <xf numFmtId="3" fontId="3" fillId="22" borderId="3" xfId="0" applyNumberFormat="1" applyFont="1" applyFill="1" applyBorder="1" applyAlignment="1">
      <alignment horizontal="center" vertical="center"/>
    </xf>
    <xf numFmtId="0" fontId="3" fillId="22" borderId="2" xfId="0" applyFont="1" applyFill="1" applyBorder="1" applyAlignment="1">
      <alignment horizontal="center" vertical="center"/>
    </xf>
    <xf numFmtId="0" fontId="3" fillId="12" borderId="5" xfId="7" applyFont="1" applyFill="1" applyBorder="1" applyAlignment="1">
      <alignment horizontal="center" vertical="center"/>
    </xf>
    <xf numFmtId="3" fontId="3" fillId="12" borderId="3" xfId="7" applyNumberFormat="1" applyFont="1" applyFill="1" applyBorder="1" applyAlignment="1">
      <alignment horizontal="center" vertical="center"/>
    </xf>
    <xf numFmtId="0" fontId="3" fillId="12" borderId="2" xfId="7" applyFont="1" applyFill="1" applyBorder="1" applyAlignment="1">
      <alignment horizontal="center" vertical="center"/>
    </xf>
    <xf numFmtId="0" fontId="3" fillId="24" borderId="3" xfId="0" applyFont="1" applyFill="1" applyBorder="1" applyAlignment="1">
      <alignment horizontal="center" vertical="center"/>
    </xf>
    <xf numFmtId="3" fontId="3" fillId="24" borderId="3" xfId="0" applyNumberFormat="1" applyFont="1" applyFill="1" applyBorder="1" applyAlignment="1">
      <alignment horizontal="center" vertical="center"/>
    </xf>
    <xf numFmtId="3" fontId="3" fillId="24" borderId="3" xfId="7" applyNumberFormat="1" applyFont="1" applyFill="1" applyBorder="1" applyAlignment="1">
      <alignment horizontal="center" vertical="center"/>
    </xf>
    <xf numFmtId="0" fontId="3" fillId="24" borderId="5" xfId="0" applyFont="1" applyFill="1" applyBorder="1" applyAlignment="1">
      <alignment horizontal="left" vertical="center"/>
    </xf>
    <xf numFmtId="0" fontId="3" fillId="24" borderId="2" xfId="0" applyFont="1" applyFill="1" applyBorder="1" applyAlignment="1">
      <alignment horizontal="left" vertical="center"/>
    </xf>
    <xf numFmtId="0" fontId="3" fillId="12" borderId="3" xfId="7" applyFont="1" applyFill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4" fillId="15" borderId="0" xfId="0" applyFont="1" applyFill="1" applyBorder="1" applyAlignment="1">
      <alignment horizontal="center" vertical="center"/>
    </xf>
    <xf numFmtId="3" fontId="23" fillId="20" borderId="0" xfId="0" applyNumberFormat="1" applyFont="1" applyFill="1" applyBorder="1" applyAlignment="1">
      <alignment horizontal="center" vertical="center"/>
    </xf>
    <xf numFmtId="165" fontId="6" fillId="15" borderId="4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24" fillId="15" borderId="0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165" fontId="3" fillId="15" borderId="4" xfId="0" applyNumberFormat="1" applyFont="1" applyFill="1" applyBorder="1" applyAlignment="1">
      <alignment horizontal="left" vertical="center"/>
    </xf>
    <xf numFmtId="165" fontId="3" fillId="25" borderId="4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9" fontId="3" fillId="18" borderId="5" xfId="0" applyNumberFormat="1" applyFont="1" applyFill="1" applyBorder="1" applyAlignment="1">
      <alignment horizontal="center" vertical="center"/>
    </xf>
    <xf numFmtId="165" fontId="3" fillId="26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center" vertical="center"/>
    </xf>
    <xf numFmtId="3" fontId="16" fillId="2" borderId="2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center" vertical="center"/>
    </xf>
    <xf numFmtId="3" fontId="16" fillId="2" borderId="21" xfId="0" applyNumberFormat="1" applyFont="1" applyFill="1" applyBorder="1" applyAlignment="1">
      <alignment horizontal="center" vertical="center"/>
    </xf>
    <xf numFmtId="166" fontId="20" fillId="2" borderId="0" xfId="0" applyNumberFormat="1" applyFont="1" applyFill="1" applyBorder="1" applyAlignment="1">
      <alignment horizontal="center" vertical="center"/>
    </xf>
    <xf numFmtId="0" fontId="20" fillId="19" borderId="0" xfId="13" applyFont="1" applyFill="1" applyBorder="1" applyAlignment="1">
      <alignment horizontal="left" vertical="center" wrapText="1"/>
    </xf>
    <xf numFmtId="0" fontId="5" fillId="15" borderId="0" xfId="9" applyFont="1" applyFill="1" applyAlignment="1">
      <alignment horizontal="center" vertical="center"/>
    </xf>
    <xf numFmtId="3" fontId="5" fillId="15" borderId="0" xfId="9" applyNumberFormat="1" applyFont="1" applyFill="1" applyAlignment="1">
      <alignment horizontal="center" vertical="center"/>
    </xf>
    <xf numFmtId="3" fontId="5" fillId="15" borderId="0" xfId="9" applyNumberFormat="1" applyFont="1" applyFill="1" applyBorder="1" applyAlignment="1">
      <alignment horizontal="center" vertical="center"/>
    </xf>
    <xf numFmtId="0" fontId="5" fillId="15" borderId="0" xfId="9" applyFont="1" applyFill="1" applyBorder="1" applyAlignment="1">
      <alignment horizontal="center" vertical="center"/>
    </xf>
    <xf numFmtId="0" fontId="6" fillId="15" borderId="0" xfId="9" applyFont="1" applyFill="1" applyBorder="1" applyAlignment="1">
      <alignment horizontal="center" vertical="center"/>
    </xf>
    <xf numFmtId="0" fontId="6" fillId="15" borderId="0" xfId="12" applyFont="1" applyFill="1" applyBorder="1" applyAlignment="1">
      <alignment horizontal="center" vertical="center"/>
    </xf>
    <xf numFmtId="3" fontId="6" fillId="15" borderId="0" xfId="12" applyNumberFormat="1" applyFont="1" applyFill="1" applyBorder="1" applyAlignment="1">
      <alignment horizontal="center" vertical="center"/>
    </xf>
    <xf numFmtId="0" fontId="6" fillId="15" borderId="12" xfId="9" applyFont="1" applyFill="1" applyBorder="1" applyAlignment="1">
      <alignment horizontal="center" vertical="center"/>
    </xf>
    <xf numFmtId="0" fontId="6" fillId="15" borderId="12" xfId="12" applyFont="1" applyFill="1" applyBorder="1" applyAlignment="1">
      <alignment horizontal="center" vertical="center"/>
    </xf>
    <xf numFmtId="3" fontId="6" fillId="15" borderId="12" xfId="12" applyNumberFormat="1" applyFont="1" applyFill="1" applyBorder="1" applyAlignment="1">
      <alignment horizontal="center" vertical="center"/>
    </xf>
    <xf numFmtId="0" fontId="6" fillId="15" borderId="14" xfId="0" applyFont="1" applyFill="1" applyBorder="1" applyAlignment="1">
      <alignment horizontal="center" vertical="center"/>
    </xf>
    <xf numFmtId="0" fontId="6" fillId="15" borderId="15" xfId="0" applyFont="1" applyFill="1" applyBorder="1" applyAlignment="1">
      <alignment horizontal="center" vertical="center"/>
    </xf>
    <xf numFmtId="3" fontId="6" fillId="15" borderId="16" xfId="0" applyNumberFormat="1" applyFont="1" applyFill="1" applyBorder="1" applyAlignment="1">
      <alignment horizontal="center" vertical="center"/>
    </xf>
    <xf numFmtId="0" fontId="25" fillId="15" borderId="0" xfId="0" applyFont="1" applyFill="1" applyBorder="1" applyAlignment="1">
      <alignment horizontal="center" vertical="center"/>
    </xf>
    <xf numFmtId="0" fontId="25" fillId="15" borderId="2" xfId="0" applyFont="1" applyFill="1" applyBorder="1" applyAlignment="1">
      <alignment horizontal="center" vertical="center"/>
    </xf>
    <xf numFmtId="0" fontId="25" fillId="15" borderId="4" xfId="0" applyFont="1" applyFill="1" applyBorder="1" applyAlignment="1">
      <alignment horizontal="center" vertical="center"/>
    </xf>
    <xf numFmtId="0" fontId="28" fillId="15" borderId="0" xfId="0" applyFont="1" applyFill="1" applyBorder="1" applyAlignment="1">
      <alignment horizontal="center" vertical="center"/>
    </xf>
    <xf numFmtId="0" fontId="28" fillId="15" borderId="2" xfId="0" applyFont="1" applyFill="1" applyBorder="1" applyAlignment="1">
      <alignment horizontal="center" vertical="center"/>
    </xf>
    <xf numFmtId="0" fontId="28" fillId="15" borderId="4" xfId="0" applyFont="1" applyFill="1" applyBorder="1" applyAlignment="1">
      <alignment horizontal="center" vertical="center"/>
    </xf>
    <xf numFmtId="165" fontId="29" fillId="15" borderId="5" xfId="0" applyNumberFormat="1" applyFont="1" applyFill="1" applyBorder="1" applyAlignment="1">
      <alignment horizontal="center" vertical="center"/>
    </xf>
    <xf numFmtId="0" fontId="29" fillId="15" borderId="0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3" fillId="15" borderId="5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3" fontId="3" fillId="15" borderId="3" xfId="0" applyNumberFormat="1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/>
    </xf>
    <xf numFmtId="0" fontId="26" fillId="15" borderId="0" xfId="0" applyFont="1" applyFill="1" applyBorder="1" applyAlignment="1">
      <alignment horizontal="center" vertical="center"/>
    </xf>
    <xf numFmtId="0" fontId="26" fillId="15" borderId="2" xfId="0" applyFont="1" applyFill="1" applyBorder="1" applyAlignment="1">
      <alignment horizontal="center" vertical="center"/>
    </xf>
    <xf numFmtId="0" fontId="26" fillId="15" borderId="4" xfId="0" applyFont="1" applyFill="1" applyBorder="1" applyAlignment="1">
      <alignment horizontal="center" vertical="center"/>
    </xf>
    <xf numFmtId="165" fontId="27" fillId="15" borderId="5" xfId="0" applyNumberFormat="1" applyFont="1" applyFill="1" applyBorder="1" applyAlignment="1">
      <alignment horizontal="center" vertical="center"/>
    </xf>
    <xf numFmtId="0" fontId="27" fillId="15" borderId="0" xfId="0" applyFont="1" applyFill="1" applyBorder="1" applyAlignment="1">
      <alignment horizontal="center" vertical="center"/>
    </xf>
    <xf numFmtId="165" fontId="6" fillId="15" borderId="3" xfId="0" applyNumberFormat="1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165" fontId="3" fillId="15" borderId="0" xfId="7" applyNumberFormat="1" applyFont="1" applyFill="1" applyBorder="1" applyAlignment="1">
      <alignment horizontal="center" vertical="center"/>
    </xf>
    <xf numFmtId="165" fontId="25" fillId="15" borderId="4" xfId="0" applyNumberFormat="1" applyFont="1" applyFill="1" applyBorder="1" applyAlignment="1">
      <alignment horizontal="center" vertical="center"/>
    </xf>
    <xf numFmtId="165" fontId="28" fillId="15" borderId="4" xfId="0" applyNumberFormat="1" applyFont="1" applyFill="1" applyBorder="1" applyAlignment="1">
      <alignment horizontal="center" vertical="center"/>
    </xf>
    <xf numFmtId="165" fontId="28" fillId="15" borderId="3" xfId="0" applyNumberFormat="1" applyFont="1" applyFill="1" applyBorder="1" applyAlignment="1">
      <alignment horizontal="center" vertical="center"/>
    </xf>
    <xf numFmtId="165" fontId="26" fillId="15" borderId="5" xfId="0" applyNumberFormat="1" applyFont="1" applyFill="1" applyBorder="1" applyAlignment="1">
      <alignment horizontal="center" vertical="center"/>
    </xf>
    <xf numFmtId="165" fontId="3" fillId="15" borderId="20" xfId="0" applyNumberFormat="1" applyFont="1" applyFill="1" applyBorder="1" applyAlignment="1">
      <alignment horizontal="center" vertical="center"/>
    </xf>
    <xf numFmtId="0" fontId="7" fillId="0" borderId="0" xfId="0" applyFont="1" applyBorder="1"/>
    <xf numFmtId="0" fontId="9" fillId="0" borderId="0" xfId="0" applyFont="1" applyBorder="1"/>
    <xf numFmtId="0" fontId="7" fillId="0" borderId="0" xfId="0" applyFont="1" applyBorder="1" applyAlignment="1">
      <alignment horizontal="left"/>
    </xf>
    <xf numFmtId="0" fontId="16" fillId="2" borderId="9" xfId="0" applyFont="1" applyFill="1" applyBorder="1" applyAlignment="1">
      <alignment horizontal="center" vertical="center"/>
    </xf>
    <xf numFmtId="165" fontId="3" fillId="15" borderId="4" xfId="0" applyNumberFormat="1" applyFont="1" applyFill="1" applyBorder="1" applyAlignment="1">
      <alignment horizontal="center" vertical="center" wrapText="1"/>
    </xf>
    <xf numFmtId="165" fontId="3" fillId="23" borderId="4" xfId="7" applyNumberFormat="1" applyFont="1" applyFill="1" applyBorder="1" applyAlignment="1">
      <alignment horizontal="center" vertical="center" wrapText="1"/>
    </xf>
    <xf numFmtId="165" fontId="3" fillId="25" borderId="4" xfId="0" applyNumberFormat="1" applyFont="1" applyFill="1" applyBorder="1" applyAlignment="1">
      <alignment horizontal="center" vertical="center" wrapText="1"/>
    </xf>
    <xf numFmtId="165" fontId="3" fillId="18" borderId="4" xfId="0" applyNumberFormat="1" applyFont="1" applyFill="1" applyBorder="1" applyAlignment="1">
      <alignment horizontal="center" vertical="center" wrapText="1"/>
    </xf>
    <xf numFmtId="165" fontId="3" fillId="26" borderId="4" xfId="0" applyNumberFormat="1" applyFont="1" applyFill="1" applyBorder="1" applyAlignment="1">
      <alignment horizontal="center" vertical="center" wrapText="1"/>
    </xf>
    <xf numFmtId="165" fontId="3" fillId="16" borderId="4" xfId="0" applyNumberFormat="1" applyFont="1" applyFill="1" applyBorder="1" applyAlignment="1">
      <alignment horizontal="center" vertical="center" wrapText="1"/>
    </xf>
    <xf numFmtId="165" fontId="3" fillId="23" borderId="4" xfId="7" applyNumberFormat="1" applyFont="1" applyFill="1" applyBorder="1" applyAlignment="1">
      <alignment horizontal="left" vertical="center"/>
    </xf>
    <xf numFmtId="49" fontId="3" fillId="18" borderId="4" xfId="0" applyNumberFormat="1" applyFont="1" applyFill="1" applyBorder="1" applyAlignment="1">
      <alignment horizontal="left" vertical="center"/>
    </xf>
    <xf numFmtId="165" fontId="3" fillId="26" borderId="4" xfId="0" applyNumberFormat="1" applyFont="1" applyFill="1" applyBorder="1" applyAlignment="1">
      <alignment horizontal="left" vertical="center"/>
    </xf>
    <xf numFmtId="165" fontId="3" fillId="15" borderId="4" xfId="7" applyNumberFormat="1" applyFont="1" applyFill="1" applyBorder="1" applyAlignment="1">
      <alignment horizontal="left" vertical="center"/>
    </xf>
    <xf numFmtId="49" fontId="3" fillId="18" borderId="4" xfId="0" applyNumberFormat="1" applyFont="1" applyFill="1" applyBorder="1" applyAlignment="1">
      <alignment horizontal="center" vertical="center"/>
    </xf>
    <xf numFmtId="165" fontId="3" fillId="15" borderId="4" xfId="7" applyNumberFormat="1" applyFont="1" applyFill="1" applyBorder="1" applyAlignment="1">
      <alignment horizontal="center" vertical="center"/>
    </xf>
    <xf numFmtId="165" fontId="3" fillId="15" borderId="5" xfId="0" applyNumberFormat="1" applyFont="1" applyFill="1" applyBorder="1" applyAlignment="1">
      <alignment horizontal="center" vertical="center" wrapText="1"/>
    </xf>
    <xf numFmtId="165" fontId="3" fillId="15" borderId="0" xfId="0" applyNumberFormat="1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left" vertical="center"/>
    </xf>
    <xf numFmtId="3" fontId="30" fillId="2" borderId="0" xfId="0" applyNumberFormat="1" applyFont="1" applyFill="1" applyBorder="1" applyAlignment="1">
      <alignment horizontal="center" vertical="center"/>
    </xf>
    <xf numFmtId="0" fontId="30" fillId="2" borderId="0" xfId="7" applyFont="1" applyFill="1" applyBorder="1" applyAlignment="1">
      <alignment horizontal="center" vertical="center"/>
    </xf>
    <xf numFmtId="3" fontId="30" fillId="2" borderId="0" xfId="7" applyNumberFormat="1" applyFont="1" applyFill="1" applyBorder="1" applyAlignment="1">
      <alignment horizontal="center" vertical="center"/>
    </xf>
    <xf numFmtId="165" fontId="30" fillId="2" borderId="0" xfId="7" applyNumberFormat="1" applyFont="1" applyFill="1" applyBorder="1" applyAlignment="1">
      <alignment horizontal="center" vertical="center"/>
    </xf>
    <xf numFmtId="0" fontId="31" fillId="7" borderId="4" xfId="13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/>
    </xf>
    <xf numFmtId="0" fontId="31" fillId="7" borderId="4" xfId="13" applyFont="1" applyFill="1" applyBorder="1" applyAlignment="1">
      <alignment horizontal="left" vertical="center" wrapText="1"/>
    </xf>
    <xf numFmtId="0" fontId="31" fillId="2" borderId="4" xfId="7" applyFont="1" applyFill="1" applyBorder="1" applyAlignment="1">
      <alignment horizontal="left" vertical="center"/>
    </xf>
    <xf numFmtId="3" fontId="31" fillId="7" borderId="4" xfId="13" applyNumberFormat="1" applyFont="1" applyFill="1" applyBorder="1" applyAlignment="1">
      <alignment horizontal="center" vertical="center" wrapText="1"/>
    </xf>
    <xf numFmtId="165" fontId="31" fillId="2" borderId="4" xfId="7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165" fontId="31" fillId="2" borderId="4" xfId="0" applyNumberFormat="1" applyFont="1" applyFill="1" applyBorder="1" applyAlignment="1">
      <alignment horizontal="center" vertical="center"/>
    </xf>
    <xf numFmtId="0" fontId="31" fillId="13" borderId="4" xfId="7" applyFont="1" applyFill="1" applyBorder="1" applyAlignment="1">
      <alignment horizontal="center" vertical="center"/>
    </xf>
    <xf numFmtId="0" fontId="31" fillId="13" borderId="4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left" vertical="center"/>
    </xf>
    <xf numFmtId="0" fontId="31" fillId="2" borderId="12" xfId="0" applyFont="1" applyFill="1" applyBorder="1" applyAlignment="1">
      <alignment horizontal="center" vertical="center"/>
    </xf>
    <xf numFmtId="0" fontId="32" fillId="15" borderId="0" xfId="0" applyFont="1" applyFill="1" applyBorder="1" applyAlignment="1">
      <alignment horizontal="center" vertical="center"/>
    </xf>
    <xf numFmtId="165" fontId="32" fillId="15" borderId="4" xfId="0" applyNumberFormat="1" applyFont="1" applyFill="1" applyBorder="1" applyAlignment="1">
      <alignment horizontal="center" vertical="center"/>
    </xf>
    <xf numFmtId="0" fontId="33" fillId="15" borderId="0" xfId="0" applyFont="1" applyFill="1" applyBorder="1" applyAlignment="1">
      <alignment horizontal="center" vertical="center"/>
    </xf>
    <xf numFmtId="0" fontId="33" fillId="15" borderId="5" xfId="0" applyFont="1" applyFill="1" applyBorder="1" applyAlignment="1">
      <alignment horizontal="center" vertical="center"/>
    </xf>
    <xf numFmtId="0" fontId="33" fillId="15" borderId="3" xfId="0" applyFont="1" applyFill="1" applyBorder="1" applyAlignment="1">
      <alignment horizontal="left" vertical="center"/>
    </xf>
    <xf numFmtId="0" fontId="33" fillId="15" borderId="2" xfId="0" applyFont="1" applyFill="1" applyBorder="1" applyAlignment="1">
      <alignment horizontal="center" vertical="center"/>
    </xf>
    <xf numFmtId="3" fontId="33" fillId="15" borderId="4" xfId="0" applyNumberFormat="1" applyFont="1" applyFill="1" applyBorder="1" applyAlignment="1">
      <alignment horizontal="center" vertical="center"/>
    </xf>
    <xf numFmtId="165" fontId="33" fillId="15" borderId="4" xfId="0" applyNumberFormat="1" applyFont="1" applyFill="1" applyBorder="1" applyAlignment="1">
      <alignment horizontal="center" vertical="center"/>
    </xf>
    <xf numFmtId="165" fontId="33" fillId="15" borderId="5" xfId="0" applyNumberFormat="1" applyFont="1" applyFill="1" applyBorder="1" applyAlignment="1">
      <alignment horizontal="center" vertical="center"/>
    </xf>
    <xf numFmtId="0" fontId="30" fillId="15" borderId="0" xfId="0" applyFont="1" applyFill="1" applyBorder="1" applyAlignment="1">
      <alignment horizontal="center" vertical="center"/>
    </xf>
    <xf numFmtId="0" fontId="30" fillId="15" borderId="13" xfId="0" applyFont="1" applyFill="1" applyBorder="1" applyAlignment="1">
      <alignment horizontal="center" vertical="center"/>
    </xf>
    <xf numFmtId="0" fontId="30" fillId="15" borderId="19" xfId="0" applyFont="1" applyFill="1" applyBorder="1" applyAlignment="1">
      <alignment horizontal="left" vertical="center"/>
    </xf>
    <xf numFmtId="0" fontId="30" fillId="15" borderId="2" xfId="0" applyFont="1" applyFill="1" applyBorder="1" applyAlignment="1">
      <alignment horizontal="center" vertical="center"/>
    </xf>
    <xf numFmtId="0" fontId="30" fillId="15" borderId="4" xfId="0" applyFont="1" applyFill="1" applyBorder="1" applyAlignment="1">
      <alignment horizontal="center" vertical="center"/>
    </xf>
    <xf numFmtId="3" fontId="30" fillId="15" borderId="4" xfId="0" applyNumberFormat="1" applyFont="1" applyFill="1" applyBorder="1" applyAlignment="1">
      <alignment horizontal="center" vertical="center"/>
    </xf>
    <xf numFmtId="0" fontId="30" fillId="15" borderId="5" xfId="0" applyFont="1" applyFill="1" applyBorder="1" applyAlignment="1">
      <alignment horizontal="center" vertical="center"/>
    </xf>
    <xf numFmtId="165" fontId="30" fillId="15" borderId="4" xfId="0" applyNumberFormat="1" applyFont="1" applyFill="1" applyBorder="1" applyAlignment="1">
      <alignment horizontal="center" vertical="center"/>
    </xf>
    <xf numFmtId="165" fontId="30" fillId="15" borderId="5" xfId="0" applyNumberFormat="1" applyFont="1" applyFill="1" applyBorder="1" applyAlignment="1">
      <alignment horizontal="center" vertical="center"/>
    </xf>
    <xf numFmtId="0" fontId="30" fillId="15" borderId="0" xfId="0" applyFont="1" applyFill="1" applyBorder="1" applyAlignment="1">
      <alignment horizontal="left" vertical="center"/>
    </xf>
    <xf numFmtId="3" fontId="30" fillId="15" borderId="0" xfId="0" applyNumberFormat="1" applyFont="1" applyFill="1" applyBorder="1" applyAlignment="1">
      <alignment horizontal="center" vertical="center"/>
    </xf>
    <xf numFmtId="0" fontId="31" fillId="15" borderId="0" xfId="0" applyFont="1" applyFill="1" applyBorder="1" applyAlignment="1">
      <alignment horizontal="center" vertical="center"/>
    </xf>
    <xf numFmtId="0" fontId="31" fillId="19" borderId="4" xfId="13" applyFont="1" applyFill="1" applyBorder="1" applyAlignment="1">
      <alignment horizontal="center" vertical="center" wrapText="1"/>
    </xf>
    <xf numFmtId="0" fontId="31" fillId="19" borderId="4" xfId="13" applyFont="1" applyFill="1" applyBorder="1" applyAlignment="1">
      <alignment horizontal="left" vertical="center" wrapText="1"/>
    </xf>
    <xf numFmtId="0" fontId="31" fillId="15" borderId="4" xfId="0" applyFont="1" applyFill="1" applyBorder="1" applyAlignment="1">
      <alignment horizontal="center" vertical="center"/>
    </xf>
    <xf numFmtId="0" fontId="31" fillId="15" borderId="4" xfId="0" applyFont="1" applyFill="1" applyBorder="1" applyAlignment="1">
      <alignment horizontal="left" vertical="center"/>
    </xf>
    <xf numFmtId="3" fontId="31" fillId="19" borderId="4" xfId="13" applyNumberFormat="1" applyFont="1" applyFill="1" applyBorder="1" applyAlignment="1">
      <alignment horizontal="center" vertical="center" wrapText="1"/>
    </xf>
    <xf numFmtId="165" fontId="31" fillId="15" borderId="4" xfId="0" applyNumberFormat="1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0" fontId="31" fillId="7" borderId="4" xfId="13" applyFont="1" applyFill="1" applyBorder="1" applyAlignment="1">
      <alignment horizontal="left" vertical="center"/>
    </xf>
    <xf numFmtId="0" fontId="31" fillId="19" borderId="0" xfId="13" applyFont="1" applyFill="1" applyBorder="1" applyAlignment="1">
      <alignment horizontal="center" vertical="center" wrapText="1"/>
    </xf>
    <xf numFmtId="165" fontId="31" fillId="15" borderId="5" xfId="0" applyNumberFormat="1" applyFont="1" applyFill="1" applyBorder="1" applyAlignment="1">
      <alignment horizontal="center" vertical="center"/>
    </xf>
    <xf numFmtId="0" fontId="32" fillId="15" borderId="2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3" fontId="31" fillId="0" borderId="0" xfId="0" applyNumberFormat="1" applyFont="1" applyBorder="1" applyAlignment="1">
      <alignment horizontal="center" vertical="center"/>
    </xf>
    <xf numFmtId="165" fontId="31" fillId="0" borderId="0" xfId="0" applyNumberFormat="1" applyFont="1" applyBorder="1" applyAlignment="1">
      <alignment horizontal="center" vertical="center"/>
    </xf>
    <xf numFmtId="0" fontId="31" fillId="10" borderId="4" xfId="1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/>
    </xf>
    <xf numFmtId="0" fontId="31" fillId="10" borderId="4" xfId="13" applyFont="1" applyFill="1" applyBorder="1" applyAlignment="1">
      <alignment horizontal="left" vertical="center" wrapText="1"/>
    </xf>
    <xf numFmtId="0" fontId="31" fillId="9" borderId="4" xfId="0" applyFont="1" applyFill="1" applyBorder="1" applyAlignment="1">
      <alignment horizontal="left" vertical="center"/>
    </xf>
    <xf numFmtId="3" fontId="31" fillId="10" borderId="4" xfId="13" applyNumberFormat="1" applyFont="1" applyFill="1" applyBorder="1" applyAlignment="1">
      <alignment horizontal="center" vertical="center" wrapText="1"/>
    </xf>
    <xf numFmtId="165" fontId="31" fillId="9" borderId="4" xfId="0" applyNumberFormat="1" applyFont="1" applyFill="1" applyBorder="1" applyAlignment="1">
      <alignment horizontal="center" vertical="center"/>
    </xf>
    <xf numFmtId="0" fontId="31" fillId="9" borderId="0" xfId="0" applyFont="1" applyFill="1" applyBorder="1" applyAlignment="1">
      <alignment horizontal="center" vertical="center"/>
    </xf>
    <xf numFmtId="0" fontId="31" fillId="7" borderId="0" xfId="13" applyFont="1" applyFill="1" applyBorder="1" applyAlignment="1">
      <alignment horizontal="center" vertical="center" wrapText="1"/>
    </xf>
    <xf numFmtId="0" fontId="31" fillId="7" borderId="0" xfId="13" applyFont="1" applyFill="1" applyBorder="1" applyAlignment="1">
      <alignment horizontal="left" vertical="center" wrapText="1"/>
    </xf>
    <xf numFmtId="0" fontId="31" fillId="2" borderId="0" xfId="0" applyFont="1" applyFill="1" applyBorder="1" applyAlignment="1">
      <alignment horizontal="left" vertical="center"/>
    </xf>
    <xf numFmtId="3" fontId="31" fillId="7" borderId="0" xfId="13" applyNumberFormat="1" applyFont="1" applyFill="1" applyBorder="1" applyAlignment="1">
      <alignment horizontal="center" vertical="center" wrapText="1"/>
    </xf>
    <xf numFmtId="165" fontId="31" fillId="2" borderId="0" xfId="0" applyNumberFormat="1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left" vertical="center"/>
    </xf>
    <xf numFmtId="0" fontId="30" fillId="2" borderId="2" xfId="0" applyFont="1" applyFill="1" applyBorder="1" applyAlignment="1">
      <alignment horizontal="center" vertical="center"/>
    </xf>
    <xf numFmtId="3" fontId="30" fillId="2" borderId="16" xfId="0" applyNumberFormat="1" applyFont="1" applyFill="1" applyBorder="1" applyAlignment="1">
      <alignment horizontal="center" vertical="center"/>
    </xf>
    <xf numFmtId="165" fontId="32" fillId="15" borderId="5" xfId="0" applyNumberFormat="1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2" borderId="19" xfId="0" applyFont="1" applyFill="1" applyBorder="1" applyAlignment="1">
      <alignment horizontal="left" vertical="center"/>
    </xf>
    <xf numFmtId="3" fontId="31" fillId="2" borderId="4" xfId="0" applyNumberFormat="1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30" fillId="2" borderId="0" xfId="7" applyFont="1" applyFill="1" applyBorder="1" applyAlignment="1">
      <alignment horizontal="left" vertical="center"/>
    </xf>
    <xf numFmtId="1" fontId="31" fillId="15" borderId="4" xfId="0" applyNumberFormat="1" applyFont="1" applyFill="1" applyBorder="1" applyAlignment="1">
      <alignment horizontal="center" vertical="center"/>
    </xf>
    <xf numFmtId="3" fontId="31" fillId="15" borderId="4" xfId="0" applyNumberFormat="1" applyFont="1" applyFill="1" applyBorder="1" applyAlignment="1">
      <alignment horizontal="center" vertical="center"/>
    </xf>
    <xf numFmtId="0" fontId="31" fillId="17" borderId="4" xfId="0" applyFont="1" applyFill="1" applyBorder="1" applyAlignment="1">
      <alignment horizontal="center" vertical="center"/>
    </xf>
    <xf numFmtId="0" fontId="31" fillId="15" borderId="4" xfId="7" applyFont="1" applyFill="1" applyBorder="1" applyAlignment="1">
      <alignment horizontal="left" vertical="center"/>
    </xf>
    <xf numFmtId="0" fontId="31" fillId="17" borderId="4" xfId="7" applyFont="1" applyFill="1" applyBorder="1" applyAlignment="1">
      <alignment horizontal="center" vertical="center"/>
    </xf>
    <xf numFmtId="0" fontId="31" fillId="19" borderId="0" xfId="13" applyFont="1" applyFill="1" applyBorder="1" applyAlignment="1">
      <alignment horizontal="left" vertical="center" wrapText="1"/>
    </xf>
    <xf numFmtId="0" fontId="31" fillId="15" borderId="0" xfId="0" applyFont="1" applyFill="1" applyBorder="1" applyAlignment="1">
      <alignment horizontal="left" vertical="center"/>
    </xf>
    <xf numFmtId="3" fontId="31" fillId="19" borderId="0" xfId="13" applyNumberFormat="1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/>
    </xf>
    <xf numFmtId="3" fontId="30" fillId="2" borderId="2" xfId="0" applyNumberFormat="1" applyFont="1" applyFill="1" applyBorder="1" applyAlignment="1">
      <alignment horizontal="center" vertical="center"/>
    </xf>
    <xf numFmtId="3" fontId="31" fillId="2" borderId="0" xfId="0" applyNumberFormat="1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left" vertical="center"/>
    </xf>
    <xf numFmtId="0" fontId="30" fillId="2" borderId="12" xfId="0" applyFont="1" applyFill="1" applyBorder="1" applyAlignment="1">
      <alignment horizontal="center" vertical="center"/>
    </xf>
    <xf numFmtId="3" fontId="30" fillId="2" borderId="21" xfId="0" applyNumberFormat="1" applyFont="1" applyFill="1" applyBorder="1" applyAlignment="1">
      <alignment horizontal="center" vertical="center"/>
    </xf>
    <xf numFmtId="3" fontId="30" fillId="2" borderId="12" xfId="0" applyNumberFormat="1" applyFont="1" applyFill="1" applyBorder="1" applyAlignment="1">
      <alignment horizontal="center" vertical="center"/>
    </xf>
    <xf numFmtId="0" fontId="34" fillId="15" borderId="4" xfId="0" applyFont="1" applyFill="1" applyBorder="1" applyAlignment="1">
      <alignment horizontal="center" vertical="center"/>
    </xf>
    <xf numFmtId="165" fontId="30" fillId="25" borderId="4" xfId="0" applyNumberFormat="1" applyFont="1" applyFill="1" applyBorder="1" applyAlignment="1">
      <alignment horizontal="center" vertical="center" wrapText="1"/>
    </xf>
    <xf numFmtId="165" fontId="30" fillId="23" borderId="4" xfId="7" applyNumberFormat="1" applyFont="1" applyFill="1" applyBorder="1" applyAlignment="1">
      <alignment horizontal="center" vertical="center"/>
    </xf>
    <xf numFmtId="165" fontId="30" fillId="23" borderId="4" xfId="7" applyNumberFormat="1" applyFont="1" applyFill="1" applyBorder="1" applyAlignment="1">
      <alignment horizontal="center" vertical="center" wrapText="1"/>
    </xf>
    <xf numFmtId="49" fontId="30" fillId="18" borderId="4" xfId="0" applyNumberFormat="1" applyFont="1" applyFill="1" applyBorder="1" applyAlignment="1">
      <alignment horizontal="center" vertical="center"/>
    </xf>
    <xf numFmtId="3" fontId="30" fillId="15" borderId="0" xfId="7" applyNumberFormat="1" applyFont="1" applyFill="1" applyBorder="1" applyAlignment="1">
      <alignment horizontal="centerContinuous" vertical="center"/>
    </xf>
    <xf numFmtId="165" fontId="30" fillId="15" borderId="0" xfId="0" applyNumberFormat="1" applyFont="1" applyFill="1" applyBorder="1" applyAlignment="1">
      <alignment horizontal="center" vertical="center"/>
    </xf>
    <xf numFmtId="0" fontId="30" fillId="9" borderId="5" xfId="0" applyFont="1" applyFill="1" applyBorder="1" applyAlignment="1">
      <alignment horizontal="center" vertical="center"/>
    </xf>
    <xf numFmtId="0" fontId="30" fillId="9" borderId="3" xfId="0" applyFont="1" applyFill="1" applyBorder="1" applyAlignment="1">
      <alignment horizontal="left" vertical="center"/>
    </xf>
    <xf numFmtId="0" fontId="30" fillId="9" borderId="2" xfId="0" applyFont="1" applyFill="1" applyBorder="1" applyAlignment="1">
      <alignment horizontal="center" vertical="center"/>
    </xf>
    <xf numFmtId="0" fontId="30" fillId="24" borderId="5" xfId="0" applyFont="1" applyFill="1" applyBorder="1" applyAlignment="1">
      <alignment horizontal="left" vertical="center"/>
    </xf>
    <xf numFmtId="0" fontId="30" fillId="24" borderId="3" xfId="0" applyFont="1" applyFill="1" applyBorder="1" applyAlignment="1">
      <alignment horizontal="center" vertical="center"/>
    </xf>
    <xf numFmtId="3" fontId="30" fillId="24" borderId="3" xfId="7" applyNumberFormat="1" applyFont="1" applyFill="1" applyBorder="1" applyAlignment="1">
      <alignment horizontal="center" vertical="center"/>
    </xf>
    <xf numFmtId="3" fontId="30" fillId="24" borderId="3" xfId="0" applyNumberFormat="1" applyFont="1" applyFill="1" applyBorder="1" applyAlignment="1">
      <alignment horizontal="center" vertical="center"/>
    </xf>
    <xf numFmtId="0" fontId="30" fillId="24" borderId="2" xfId="0" applyFont="1" applyFill="1" applyBorder="1" applyAlignment="1">
      <alignment horizontal="left" vertical="center"/>
    </xf>
    <xf numFmtId="165" fontId="30" fillId="15" borderId="4" xfId="0" applyNumberFormat="1" applyFont="1" applyFill="1" applyBorder="1" applyAlignment="1">
      <alignment horizontal="center" vertical="center" wrapText="1"/>
    </xf>
    <xf numFmtId="0" fontId="30" fillId="11" borderId="0" xfId="0" applyFont="1" applyFill="1" applyBorder="1" applyAlignment="1">
      <alignment horizontal="center" vertical="center"/>
    </xf>
    <xf numFmtId="0" fontId="30" fillId="11" borderId="0" xfId="7" applyFont="1" applyFill="1" applyBorder="1" applyAlignment="1">
      <alignment horizontal="left" vertical="center"/>
    </xf>
    <xf numFmtId="0" fontId="30" fillId="11" borderId="0" xfId="7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center" vertical="center"/>
    </xf>
    <xf numFmtId="0" fontId="30" fillId="4" borderId="0" xfId="7" applyFont="1" applyFill="1" applyBorder="1" applyAlignment="1">
      <alignment horizontal="left" vertical="center"/>
    </xf>
    <xf numFmtId="0" fontId="30" fillId="4" borderId="0" xfId="7" applyFont="1" applyFill="1" applyBorder="1" applyAlignment="1">
      <alignment horizontal="center" vertical="center"/>
    </xf>
    <xf numFmtId="0" fontId="30" fillId="12" borderId="5" xfId="7" applyFont="1" applyFill="1" applyBorder="1" applyAlignment="1">
      <alignment horizontal="center" vertical="center"/>
    </xf>
    <xf numFmtId="0" fontId="30" fillId="12" borderId="3" xfId="7" applyFont="1" applyFill="1" applyBorder="1" applyAlignment="1">
      <alignment horizontal="left" vertical="center"/>
    </xf>
    <xf numFmtId="3" fontId="30" fillId="12" borderId="3" xfId="7" applyNumberFormat="1" applyFont="1" applyFill="1" applyBorder="1" applyAlignment="1">
      <alignment horizontal="center" vertical="center"/>
    </xf>
    <xf numFmtId="0" fontId="30" fillId="12" borderId="2" xfId="7" applyFont="1" applyFill="1" applyBorder="1" applyAlignment="1">
      <alignment horizontal="center" vertical="center"/>
    </xf>
    <xf numFmtId="165" fontId="30" fillId="25" borderId="4" xfId="0" applyNumberFormat="1" applyFont="1" applyFill="1" applyBorder="1" applyAlignment="1">
      <alignment horizontal="center" vertical="center"/>
    </xf>
    <xf numFmtId="165" fontId="30" fillId="16" borderId="5" xfId="0" applyNumberFormat="1" applyFont="1" applyFill="1" applyBorder="1" applyAlignment="1">
      <alignment horizontal="center" vertical="center"/>
    </xf>
    <xf numFmtId="165" fontId="30" fillId="16" borderId="3" xfId="0" applyNumberFormat="1" applyFont="1" applyFill="1" applyBorder="1" applyAlignment="1">
      <alignment horizontal="left" vertical="center"/>
    </xf>
    <xf numFmtId="165" fontId="30" fillId="16" borderId="4" xfId="0" applyNumberFormat="1" applyFont="1" applyFill="1" applyBorder="1" applyAlignment="1">
      <alignment horizontal="center" vertical="center"/>
    </xf>
    <xf numFmtId="0" fontId="30" fillId="15" borderId="3" xfId="0" applyFont="1" applyFill="1" applyBorder="1" applyAlignment="1">
      <alignment horizontal="center" vertical="center"/>
    </xf>
    <xf numFmtId="3" fontId="30" fillId="15" borderId="3" xfId="0" applyNumberFormat="1" applyFont="1" applyFill="1" applyBorder="1" applyAlignment="1">
      <alignment horizontal="center" vertical="center"/>
    </xf>
    <xf numFmtId="165" fontId="30" fillId="18" borderId="4" xfId="0" applyNumberFormat="1" applyFont="1" applyFill="1" applyBorder="1" applyAlignment="1">
      <alignment horizontal="center" vertical="center" wrapText="1"/>
    </xf>
    <xf numFmtId="0" fontId="30" fillId="6" borderId="5" xfId="0" applyFont="1" applyFill="1" applyBorder="1" applyAlignment="1">
      <alignment horizontal="center" vertical="center"/>
    </xf>
    <xf numFmtId="0" fontId="30" fillId="6" borderId="3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center" vertical="center"/>
    </xf>
    <xf numFmtId="0" fontId="30" fillId="22" borderId="5" xfId="0" applyFont="1" applyFill="1" applyBorder="1" applyAlignment="1">
      <alignment horizontal="center" vertical="center"/>
    </xf>
    <xf numFmtId="0" fontId="30" fillId="22" borderId="3" xfId="0" applyFont="1" applyFill="1" applyBorder="1" applyAlignment="1">
      <alignment horizontal="center" vertical="center"/>
    </xf>
    <xf numFmtId="3" fontId="30" fillId="22" borderId="3" xfId="0" applyNumberFormat="1" applyFont="1" applyFill="1" applyBorder="1" applyAlignment="1">
      <alignment horizontal="center" vertical="center"/>
    </xf>
    <xf numFmtId="0" fontId="30" fillId="22" borderId="2" xfId="0" applyFont="1" applyFill="1" applyBorder="1" applyAlignment="1">
      <alignment horizontal="center" vertical="center"/>
    </xf>
    <xf numFmtId="165" fontId="30" fillId="26" borderId="4" xfId="0" applyNumberFormat="1" applyFont="1" applyFill="1" applyBorder="1" applyAlignment="1">
      <alignment horizontal="center" vertical="center" wrapText="1"/>
    </xf>
    <xf numFmtId="165" fontId="30" fillId="26" borderId="4" xfId="0" applyNumberFormat="1" applyFont="1" applyFill="1" applyBorder="1" applyAlignment="1">
      <alignment horizontal="center" vertical="center"/>
    </xf>
    <xf numFmtId="3" fontId="30" fillId="2" borderId="3" xfId="0" applyNumberFormat="1" applyFont="1" applyFill="1" applyBorder="1" applyAlignment="1">
      <alignment horizontal="center" vertical="center"/>
    </xf>
    <xf numFmtId="165" fontId="30" fillId="16" borderId="4" xfId="0" applyNumberFormat="1" applyFont="1" applyFill="1" applyBorder="1" applyAlignment="1">
      <alignment horizontal="center" vertical="center" wrapText="1"/>
    </xf>
    <xf numFmtId="165" fontId="30" fillId="15" borderId="4" xfId="7" applyNumberFormat="1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1" fillId="2" borderId="4" xfId="7" applyFont="1" applyFill="1" applyBorder="1" applyAlignment="1">
      <alignment horizontal="center" vertical="center"/>
    </xf>
    <xf numFmtId="3" fontId="31" fillId="2" borderId="4" xfId="1" applyNumberFormat="1" applyFont="1" applyFill="1" applyBorder="1" applyAlignment="1">
      <alignment horizontal="center" vertical="center"/>
    </xf>
    <xf numFmtId="165" fontId="31" fillId="2" borderId="22" xfId="7" applyNumberFormat="1" applyFont="1" applyFill="1" applyBorder="1" applyAlignment="1">
      <alignment horizontal="center" vertical="center"/>
    </xf>
    <xf numFmtId="165" fontId="31" fillId="2" borderId="24" xfId="0" applyNumberFormat="1" applyFont="1" applyFill="1" applyBorder="1" applyAlignment="1">
      <alignment horizontal="center" vertical="center"/>
    </xf>
    <xf numFmtId="165" fontId="31" fillId="2" borderId="22" xfId="0" applyNumberFormat="1" applyFont="1" applyFill="1" applyBorder="1" applyAlignment="1">
      <alignment horizontal="center" vertical="center"/>
    </xf>
    <xf numFmtId="3" fontId="31" fillId="2" borderId="4" xfId="7" applyNumberFormat="1" applyFont="1" applyFill="1" applyBorder="1" applyAlignment="1">
      <alignment horizontal="center" vertical="center"/>
    </xf>
    <xf numFmtId="165" fontId="31" fillId="15" borderId="0" xfId="7" applyNumberFormat="1" applyFont="1" applyFill="1" applyBorder="1" applyAlignment="1">
      <alignment horizontal="center" vertical="center"/>
    </xf>
    <xf numFmtId="0" fontId="31" fillId="2" borderId="0" xfId="8" applyFont="1" applyFill="1" applyBorder="1" applyAlignment="1">
      <alignment horizontal="center" vertical="center"/>
    </xf>
    <xf numFmtId="0" fontId="32" fillId="15" borderId="3" xfId="0" applyFont="1" applyFill="1" applyBorder="1" applyAlignment="1">
      <alignment horizontal="center" vertical="center"/>
    </xf>
    <xf numFmtId="0" fontId="33" fillId="15" borderId="3" xfId="0" applyFont="1" applyFill="1" applyBorder="1" applyAlignment="1">
      <alignment horizontal="center" vertical="center"/>
    </xf>
    <xf numFmtId="165" fontId="30" fillId="15" borderId="17" xfId="0" applyNumberFormat="1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1" fontId="30" fillId="2" borderId="0" xfId="0" applyNumberFormat="1" applyFont="1" applyFill="1" applyBorder="1" applyAlignment="1">
      <alignment horizontal="center" vertical="center"/>
    </xf>
    <xf numFmtId="0" fontId="17" fillId="2" borderId="16" xfId="8" applyFont="1" applyFill="1" applyBorder="1" applyAlignment="1">
      <alignment horizontal="center" vertical="center"/>
    </xf>
    <xf numFmtId="165" fontId="3" fillId="15" borderId="0" xfId="0" applyNumberFormat="1" applyFont="1" applyFill="1" applyBorder="1" applyAlignment="1">
      <alignment horizontal="left" vertical="center"/>
    </xf>
    <xf numFmtId="165" fontId="3" fillId="15" borderId="0" xfId="7" applyNumberFormat="1" applyFont="1" applyFill="1" applyBorder="1" applyAlignment="1">
      <alignment horizontal="left" vertical="center"/>
    </xf>
    <xf numFmtId="165" fontId="6" fillId="15" borderId="0" xfId="0" applyNumberFormat="1" applyFont="1" applyFill="1" applyBorder="1" applyAlignment="1">
      <alignment horizontal="center" vertical="center"/>
    </xf>
    <xf numFmtId="165" fontId="6" fillId="15" borderId="0" xfId="7" applyNumberFormat="1" applyFont="1" applyFill="1" applyBorder="1" applyAlignment="1">
      <alignment horizontal="center" vertical="center"/>
    </xf>
    <xf numFmtId="49" fontId="3" fillId="15" borderId="5" xfId="0" applyNumberFormat="1" applyFont="1" applyFill="1" applyBorder="1" applyAlignment="1">
      <alignment horizontal="left" vertical="center"/>
    </xf>
    <xf numFmtId="165" fontId="5" fillId="20" borderId="0" xfId="0" applyNumberFormat="1" applyFont="1" applyFill="1" applyBorder="1" applyAlignment="1">
      <alignment horizontal="center" vertical="center"/>
    </xf>
    <xf numFmtId="49" fontId="3" fillId="15" borderId="0" xfId="0" applyNumberFormat="1" applyFont="1" applyFill="1" applyBorder="1" applyAlignment="1">
      <alignment horizontal="left" vertical="center"/>
    </xf>
    <xf numFmtId="165" fontId="3" fillId="27" borderId="0" xfId="0" applyNumberFormat="1" applyFont="1" applyFill="1" applyBorder="1" applyAlignment="1">
      <alignment horizontal="left" vertical="center"/>
    </xf>
    <xf numFmtId="165" fontId="15" fillId="15" borderId="5" xfId="0" applyNumberFormat="1" applyFont="1" applyFill="1" applyBorder="1" applyAlignment="1">
      <alignment horizontal="left" vertical="center"/>
    </xf>
    <xf numFmtId="49" fontId="15" fillId="15" borderId="5" xfId="0" applyNumberFormat="1" applyFont="1" applyFill="1" applyBorder="1" applyAlignment="1">
      <alignment horizontal="left" vertical="center"/>
    </xf>
    <xf numFmtId="49" fontId="3" fillId="15" borderId="0" xfId="0" applyNumberFormat="1" applyFont="1" applyFill="1" applyBorder="1" applyAlignment="1">
      <alignment horizontal="center" vertical="center"/>
    </xf>
    <xf numFmtId="165" fontId="3" fillId="27" borderId="0" xfId="0" applyNumberFormat="1" applyFont="1" applyFill="1" applyBorder="1" applyAlignment="1">
      <alignment horizontal="center" vertical="center"/>
    </xf>
    <xf numFmtId="165" fontId="15" fillId="15" borderId="5" xfId="0" applyNumberFormat="1" applyFont="1" applyFill="1" applyBorder="1" applyAlignment="1">
      <alignment horizontal="center" vertical="center" wrapText="1"/>
    </xf>
    <xf numFmtId="165" fontId="30" fillId="15" borderId="0" xfId="7" applyNumberFormat="1" applyFont="1" applyFill="1" applyBorder="1" applyAlignment="1">
      <alignment horizontal="center" vertical="center"/>
    </xf>
    <xf numFmtId="0" fontId="9" fillId="15" borderId="0" xfId="0" applyFont="1" applyFill="1" applyBorder="1" applyAlignment="1">
      <alignment horizontal="center" vertical="center"/>
    </xf>
    <xf numFmtId="0" fontId="31" fillId="20" borderId="0" xfId="0" applyFont="1" applyFill="1" applyBorder="1" applyAlignment="1">
      <alignment horizontal="center" vertical="center"/>
    </xf>
    <xf numFmtId="49" fontId="30" fillId="15" borderId="0" xfId="0" applyNumberFormat="1" applyFont="1" applyFill="1" applyBorder="1" applyAlignment="1">
      <alignment horizontal="center" vertical="center"/>
    </xf>
    <xf numFmtId="165" fontId="30" fillId="27" borderId="0" xfId="0" applyNumberFormat="1" applyFont="1" applyFill="1" applyBorder="1" applyAlignment="1">
      <alignment horizontal="center" vertical="center"/>
    </xf>
    <xf numFmtId="0" fontId="7" fillId="20" borderId="0" xfId="0" applyFont="1" applyFill="1" applyBorder="1" applyAlignment="1">
      <alignment horizontal="center" vertical="center"/>
    </xf>
    <xf numFmtId="49" fontId="3" fillId="15" borderId="4" xfId="0" applyNumberFormat="1" applyFont="1" applyFill="1" applyBorder="1" applyAlignment="1">
      <alignment horizontal="center" vertical="center" wrapText="1"/>
    </xf>
    <xf numFmtId="165" fontId="3" fillId="27" borderId="4" xfId="0" applyNumberFormat="1" applyFont="1" applyFill="1" applyBorder="1" applyAlignment="1">
      <alignment horizontal="center" vertical="center" wrapText="1"/>
    </xf>
    <xf numFmtId="0" fontId="30" fillId="15" borderId="0" xfId="0" applyFont="1" applyFill="1" applyBorder="1" applyAlignment="1">
      <alignment horizontal="center" vertical="center" wrapText="1"/>
    </xf>
    <xf numFmtId="165" fontId="30" fillId="15" borderId="0" xfId="7" applyNumberFormat="1" applyFont="1" applyFill="1" applyBorder="1" applyAlignment="1">
      <alignment horizontal="center" vertical="center" wrapText="1"/>
    </xf>
    <xf numFmtId="165" fontId="3" fillId="15" borderId="4" xfId="7" applyNumberFormat="1" applyFont="1" applyFill="1" applyBorder="1" applyAlignment="1">
      <alignment horizontal="center" vertical="center" wrapText="1"/>
    </xf>
    <xf numFmtId="165" fontId="3" fillId="15" borderId="5" xfId="7" applyNumberFormat="1" applyFont="1" applyFill="1" applyBorder="1" applyAlignment="1">
      <alignment horizontal="center" vertical="center" wrapText="1"/>
    </xf>
    <xf numFmtId="0" fontId="6" fillId="15" borderId="0" xfId="0" applyFont="1" applyFill="1" applyBorder="1" applyAlignment="1">
      <alignment horizontal="center" vertical="center" wrapText="1"/>
    </xf>
    <xf numFmtId="165" fontId="6" fillId="15" borderId="0" xfId="7" applyNumberFormat="1" applyFont="1" applyFill="1" applyBorder="1" applyAlignment="1">
      <alignment horizontal="center" vertical="center" wrapText="1"/>
    </xf>
    <xf numFmtId="0" fontId="5" fillId="15" borderId="0" xfId="0" applyFont="1" applyFill="1" applyBorder="1" applyAlignment="1">
      <alignment horizontal="center" vertical="center" wrapText="1"/>
    </xf>
    <xf numFmtId="165" fontId="15" fillId="15" borderId="4" xfId="0" applyNumberFormat="1" applyFont="1" applyFill="1" applyBorder="1" applyAlignment="1">
      <alignment horizontal="center" vertical="center" wrapText="1"/>
    </xf>
    <xf numFmtId="49" fontId="15" fillId="15" borderId="4" xfId="0" applyNumberFormat="1" applyFont="1" applyFill="1" applyBorder="1" applyAlignment="1">
      <alignment horizontal="center" vertical="center" wrapText="1"/>
    </xf>
    <xf numFmtId="165" fontId="15" fillId="27" borderId="4" xfId="0" applyNumberFormat="1" applyFont="1" applyFill="1" applyBorder="1" applyAlignment="1">
      <alignment horizontal="center" vertical="center" wrapText="1"/>
    </xf>
    <xf numFmtId="0" fontId="13" fillId="15" borderId="0" xfId="0" applyFont="1" applyFill="1" applyBorder="1" applyAlignment="1">
      <alignment horizontal="center" vertical="center" wrapText="1"/>
    </xf>
    <xf numFmtId="165" fontId="13" fillId="15" borderId="0" xfId="7" applyNumberFormat="1" applyFont="1" applyFill="1" applyBorder="1" applyAlignment="1">
      <alignment horizontal="center" vertical="center" wrapText="1"/>
    </xf>
    <xf numFmtId="165" fontId="15" fillId="15" borderId="4" xfId="7" applyNumberFormat="1" applyFont="1" applyFill="1" applyBorder="1" applyAlignment="1">
      <alignment horizontal="center" vertical="center" wrapText="1"/>
    </xf>
    <xf numFmtId="0" fontId="14" fillId="15" borderId="0" xfId="0" applyFont="1" applyFill="1" applyBorder="1" applyAlignment="1">
      <alignment horizontal="center" vertical="center" wrapText="1"/>
    </xf>
    <xf numFmtId="0" fontId="31" fillId="20" borderId="0" xfId="0" applyFont="1" applyFill="1" applyBorder="1" applyAlignment="1">
      <alignment horizontal="center" vertical="center" wrapText="1"/>
    </xf>
    <xf numFmtId="0" fontId="5" fillId="20" borderId="0" xfId="0" applyFont="1" applyFill="1" applyBorder="1" applyAlignment="1">
      <alignment horizontal="center" vertical="center" wrapText="1"/>
    </xf>
    <xf numFmtId="165" fontId="3" fillId="15" borderId="0" xfId="7" applyNumberFormat="1" applyFont="1" applyFill="1" applyBorder="1" applyAlignment="1">
      <alignment horizontal="center" vertical="center" wrapText="1"/>
    </xf>
    <xf numFmtId="49" fontId="3" fillId="15" borderId="0" xfId="0" applyNumberFormat="1" applyFont="1" applyFill="1" applyBorder="1" applyAlignment="1">
      <alignment horizontal="center" vertical="center" wrapText="1"/>
    </xf>
    <xf numFmtId="165" fontId="3" fillId="27" borderId="0" xfId="0" applyNumberFormat="1" applyFont="1" applyFill="1" applyBorder="1" applyAlignment="1">
      <alignment horizontal="center" vertical="center" wrapText="1"/>
    </xf>
    <xf numFmtId="165" fontId="3" fillId="15" borderId="3" xfId="0" applyNumberFormat="1" applyFont="1" applyFill="1" applyBorder="1" applyAlignment="1">
      <alignment horizontal="center" vertical="center" wrapText="1"/>
    </xf>
    <xf numFmtId="165" fontId="6" fillId="2" borderId="0" xfId="7" applyNumberFormat="1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49" fontId="3" fillId="18" borderId="5" xfId="0" applyNumberFormat="1" applyFont="1" applyFill="1" applyBorder="1" applyAlignment="1">
      <alignment horizontal="center" vertical="center" wrapText="1"/>
    </xf>
    <xf numFmtId="49" fontId="3" fillId="18" borderId="4" xfId="0" applyNumberFormat="1" applyFont="1" applyFill="1" applyBorder="1" applyAlignment="1">
      <alignment horizontal="center" vertical="center" wrapText="1"/>
    </xf>
    <xf numFmtId="0" fontId="3" fillId="15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0" fillId="15" borderId="0" xfId="0" applyFont="1" applyFill="1" applyBorder="1" applyAlignment="1">
      <alignment horizontal="center" vertical="center" wrapText="1"/>
    </xf>
    <xf numFmtId="0" fontId="3" fillId="15" borderId="0" xfId="0" applyFont="1" applyFill="1" applyBorder="1" applyAlignment="1">
      <alignment horizontal="left" vertical="center"/>
    </xf>
    <xf numFmtId="3" fontId="3" fillId="15" borderId="0" xfId="7" applyNumberFormat="1" applyFont="1" applyFill="1" applyBorder="1" applyAlignment="1">
      <alignment horizontal="left" vertical="center"/>
    </xf>
    <xf numFmtId="165" fontId="3" fillId="23" borderId="5" xfId="7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15" borderId="0" xfId="8" applyFont="1" applyFill="1" applyBorder="1" applyAlignment="1">
      <alignment horizontal="center" vertical="center" wrapText="1"/>
    </xf>
    <xf numFmtId="0" fontId="5" fillId="15" borderId="0" xfId="8" applyFont="1" applyFill="1" applyBorder="1" applyAlignment="1">
      <alignment horizontal="center" vertical="center" wrapText="1"/>
    </xf>
    <xf numFmtId="3" fontId="30" fillId="15" borderId="0" xfId="7" applyNumberFormat="1" applyFont="1" applyFill="1" applyBorder="1" applyAlignment="1">
      <alignment horizontal="left" vertical="center"/>
    </xf>
    <xf numFmtId="0" fontId="31" fillId="15" borderId="4" xfId="7" applyFont="1" applyFill="1" applyBorder="1" applyAlignment="1">
      <alignment horizontal="center" vertical="center"/>
    </xf>
    <xf numFmtId="165" fontId="35" fillId="15" borderId="4" xfId="7" applyNumberFormat="1" applyFont="1" applyFill="1" applyBorder="1" applyAlignment="1">
      <alignment horizontal="center" vertical="center" wrapText="1"/>
    </xf>
    <xf numFmtId="165" fontId="35" fillId="15" borderId="4" xfId="0" applyNumberFormat="1" applyFont="1" applyFill="1" applyBorder="1" applyAlignment="1">
      <alignment horizontal="center" vertical="center" wrapText="1"/>
    </xf>
    <xf numFmtId="49" fontId="35" fillId="15" borderId="4" xfId="0" applyNumberFormat="1" applyFont="1" applyFill="1" applyBorder="1" applyAlignment="1">
      <alignment horizontal="center" vertical="center" wrapText="1"/>
    </xf>
    <xf numFmtId="165" fontId="35" fillId="15" borderId="0" xfId="0" applyNumberFormat="1" applyFont="1" applyFill="1" applyBorder="1" applyAlignment="1">
      <alignment horizontal="center" vertical="center" wrapText="1"/>
    </xf>
    <xf numFmtId="0" fontId="12" fillId="15" borderId="0" xfId="8" applyFont="1" applyFill="1" applyBorder="1" applyAlignment="1">
      <alignment horizontal="center" vertical="center" wrapText="1"/>
    </xf>
    <xf numFmtId="0" fontId="5" fillId="15" borderId="5" xfId="7" applyFont="1" applyFill="1" applyBorder="1" applyAlignment="1">
      <alignment horizontal="center" vertical="center"/>
    </xf>
    <xf numFmtId="3" fontId="3" fillId="12" borderId="3" xfId="7" applyNumberFormat="1" applyFont="1" applyFill="1" applyBorder="1" applyAlignment="1">
      <alignment horizontal="center" vertical="center" wrapText="1"/>
    </xf>
    <xf numFmtId="0" fontId="19" fillId="15" borderId="9" xfId="0" applyFont="1" applyFill="1" applyBorder="1" applyAlignment="1">
      <alignment horizontal="left" vertical="center"/>
    </xf>
    <xf numFmtId="165" fontId="3" fillId="27" borderId="5" xfId="0" applyNumberFormat="1" applyFont="1" applyFill="1" applyBorder="1" applyAlignment="1">
      <alignment horizontal="center" vertical="center"/>
    </xf>
    <xf numFmtId="165" fontId="31" fillId="0" borderId="4" xfId="0" applyNumberFormat="1" applyFont="1" applyFill="1" applyBorder="1" applyAlignment="1">
      <alignment horizontal="center" vertical="center"/>
    </xf>
    <xf numFmtId="165" fontId="13" fillId="15" borderId="5" xfId="0" applyNumberFormat="1" applyFont="1" applyFill="1" applyBorder="1" applyAlignment="1">
      <alignment horizontal="center" vertical="center" wrapText="1"/>
    </xf>
    <xf numFmtId="3" fontId="13" fillId="2" borderId="0" xfId="7" applyNumberFormat="1" applyFont="1" applyFill="1" applyBorder="1" applyAlignment="1">
      <alignment horizontal="center" vertical="center"/>
    </xf>
    <xf numFmtId="165" fontId="3" fillId="23" borderId="8" xfId="7" applyNumberFormat="1" applyFont="1" applyFill="1" applyBorder="1" applyAlignment="1">
      <alignment horizontal="center" vertical="center" wrapText="1"/>
    </xf>
    <xf numFmtId="165" fontId="3" fillId="25" borderId="11" xfId="0" applyNumberFormat="1" applyFont="1" applyFill="1" applyBorder="1" applyAlignment="1">
      <alignment horizontal="center" vertical="center"/>
    </xf>
    <xf numFmtId="0" fontId="5" fillId="19" borderId="4" xfId="14" applyFont="1" applyFill="1" applyBorder="1" applyAlignment="1">
      <alignment horizontal="left" vertical="center" wrapText="1"/>
    </xf>
    <xf numFmtId="1" fontId="6" fillId="19" borderId="4" xfId="14" applyNumberFormat="1" applyFont="1" applyFill="1" applyBorder="1" applyAlignment="1">
      <alignment horizontal="center" vertical="center" wrapText="1"/>
    </xf>
    <xf numFmtId="165" fontId="30" fillId="24" borderId="5" xfId="0" applyNumberFormat="1" applyFont="1" applyFill="1" applyBorder="1" applyAlignment="1">
      <alignment horizontal="center" vertical="center"/>
    </xf>
    <xf numFmtId="0" fontId="30" fillId="24" borderId="4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left" vertical="center"/>
    </xf>
    <xf numFmtId="0" fontId="9" fillId="11" borderId="0" xfId="7" applyFont="1" applyFill="1" applyBorder="1" applyAlignment="1">
      <alignment horizontal="left" vertical="center"/>
    </xf>
    <xf numFmtId="0" fontId="9" fillId="4" borderId="0" xfId="7" applyFont="1" applyFill="1" applyBorder="1" applyAlignment="1">
      <alignment horizontal="left" vertical="center"/>
    </xf>
    <xf numFmtId="165" fontId="9" fillId="16" borderId="3" xfId="0" applyNumberFormat="1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/>
    </xf>
    <xf numFmtId="0" fontId="9" fillId="24" borderId="5" xfId="0" applyFont="1" applyFill="1" applyBorder="1" applyAlignment="1">
      <alignment horizontal="left" vertical="center"/>
    </xf>
    <xf numFmtId="0" fontId="9" fillId="24" borderId="3" xfId="0" applyFont="1" applyFill="1" applyBorder="1" applyAlignment="1">
      <alignment horizontal="center" vertical="center"/>
    </xf>
    <xf numFmtId="3" fontId="9" fillId="24" borderId="3" xfId="7" applyNumberFormat="1" applyFont="1" applyFill="1" applyBorder="1" applyAlignment="1">
      <alignment horizontal="center" vertical="center"/>
    </xf>
    <xf numFmtId="3" fontId="9" fillId="24" borderId="3" xfId="0" applyNumberFormat="1" applyFont="1" applyFill="1" applyBorder="1" applyAlignment="1">
      <alignment horizontal="center" vertical="center"/>
    </xf>
    <xf numFmtId="0" fontId="9" fillId="24" borderId="2" xfId="0" applyFont="1" applyFill="1" applyBorder="1" applyAlignment="1">
      <alignment horizontal="left" vertical="center"/>
    </xf>
    <xf numFmtId="0" fontId="9" fillId="15" borderId="0" xfId="0" applyFont="1" applyFill="1" applyBorder="1" applyAlignment="1">
      <alignment horizontal="left" vertical="center"/>
    </xf>
    <xf numFmtId="3" fontId="9" fillId="15" borderId="0" xfId="7" applyNumberFormat="1" applyFont="1" applyFill="1" applyBorder="1" applyAlignment="1">
      <alignment horizontal="left" vertical="center"/>
    </xf>
    <xf numFmtId="3" fontId="9" fillId="15" borderId="0" xfId="0" applyNumberFormat="1" applyFont="1" applyFill="1" applyBorder="1" applyAlignment="1">
      <alignment horizontal="center" vertical="center"/>
    </xf>
    <xf numFmtId="0" fontId="9" fillId="12" borderId="3" xfId="7" applyFont="1" applyFill="1" applyBorder="1" applyAlignment="1">
      <alignment horizontal="left" vertical="center"/>
    </xf>
    <xf numFmtId="3" fontId="9" fillId="12" borderId="3" xfId="7" applyNumberFormat="1" applyFont="1" applyFill="1" applyBorder="1" applyAlignment="1">
      <alignment horizontal="center" vertical="center"/>
    </xf>
    <xf numFmtId="0" fontId="9" fillId="12" borderId="2" xfId="7" applyFont="1" applyFill="1" applyBorder="1" applyAlignment="1">
      <alignment horizontal="center" vertical="center"/>
    </xf>
    <xf numFmtId="0" fontId="9" fillId="15" borderId="3" xfId="0" applyFont="1" applyFill="1" applyBorder="1" applyAlignment="1">
      <alignment horizontal="center" vertical="center"/>
    </xf>
    <xf numFmtId="3" fontId="9" fillId="15" borderId="3" xfId="0" applyNumberFormat="1" applyFont="1" applyFill="1" applyBorder="1" applyAlignment="1">
      <alignment horizontal="center" vertical="center"/>
    </xf>
    <xf numFmtId="0" fontId="9" fillId="15" borderId="2" xfId="0" applyFont="1" applyFill="1" applyBorder="1" applyAlignment="1">
      <alignment horizontal="center" vertical="center"/>
    </xf>
    <xf numFmtId="0" fontId="9" fillId="22" borderId="3" xfId="0" applyFont="1" applyFill="1" applyBorder="1" applyAlignment="1">
      <alignment horizontal="center" vertical="center"/>
    </xf>
    <xf numFmtId="3" fontId="9" fillId="22" borderId="3" xfId="0" applyNumberFormat="1" applyFont="1" applyFill="1" applyBorder="1" applyAlignment="1">
      <alignment horizontal="center" vertical="center"/>
    </xf>
    <xf numFmtId="0" fontId="9" fillId="2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5" fontId="31" fillId="15" borderId="22" xfId="0" applyNumberFormat="1" applyFont="1" applyFill="1" applyBorder="1" applyAlignment="1">
      <alignment horizontal="center" vertical="center"/>
    </xf>
    <xf numFmtId="165" fontId="38" fillId="26" borderId="4" xfId="0" applyNumberFormat="1" applyFont="1" applyFill="1" applyBorder="1" applyAlignment="1">
      <alignment horizontal="center" vertical="center" wrapText="1"/>
    </xf>
    <xf numFmtId="0" fontId="30" fillId="15" borderId="0" xfId="9" applyNumberFormat="1" applyFont="1" applyFill="1" applyAlignment="1">
      <alignment horizontal="center" vertical="center"/>
    </xf>
    <xf numFmtId="0" fontId="30" fillId="15" borderId="10" xfId="9" applyNumberFormat="1" applyFont="1" applyFill="1" applyBorder="1" applyAlignment="1">
      <alignment horizontal="center" vertical="center"/>
    </xf>
    <xf numFmtId="0" fontId="30" fillId="15" borderId="11" xfId="9" applyNumberFormat="1" applyFont="1" applyFill="1" applyBorder="1" applyAlignment="1">
      <alignment horizontal="center" vertical="center"/>
    </xf>
    <xf numFmtId="1" fontId="30" fillId="2" borderId="4" xfId="0" applyNumberFormat="1" applyFont="1" applyFill="1" applyBorder="1" applyAlignment="1">
      <alignment horizontal="center" vertical="center"/>
    </xf>
    <xf numFmtId="0" fontId="30" fillId="15" borderId="0" xfId="0" applyNumberFormat="1" applyFont="1" applyFill="1" applyBorder="1" applyAlignment="1">
      <alignment horizontal="center" vertical="center"/>
    </xf>
    <xf numFmtId="165" fontId="3" fillId="28" borderId="4" xfId="0" applyNumberFormat="1" applyFont="1" applyFill="1" applyBorder="1" applyAlignment="1">
      <alignment horizontal="center" vertical="center" wrapText="1"/>
    </xf>
    <xf numFmtId="0" fontId="9" fillId="11" borderId="0" xfId="7" applyFont="1" applyFill="1" applyBorder="1" applyAlignment="1">
      <alignment horizontal="left" vertical="center" wrapText="1"/>
    </xf>
    <xf numFmtId="0" fontId="31" fillId="2" borderId="4" xfId="0" applyFont="1" applyFill="1" applyBorder="1" applyAlignment="1">
      <alignment horizontal="left" vertical="center" wrapText="1"/>
    </xf>
    <xf numFmtId="165" fontId="31" fillId="15" borderId="0" xfId="0" applyNumberFormat="1" applyFont="1" applyFill="1" applyBorder="1" applyAlignment="1">
      <alignment horizontal="center" vertical="center"/>
    </xf>
    <xf numFmtId="165" fontId="31" fillId="15" borderId="4" xfId="7" applyNumberFormat="1" applyFont="1" applyFill="1" applyBorder="1" applyAlignment="1">
      <alignment horizontal="center" vertical="center"/>
    </xf>
    <xf numFmtId="0" fontId="30" fillId="30" borderId="4" xfId="0" applyFont="1" applyFill="1" applyBorder="1" applyAlignment="1">
      <alignment horizontal="center" vertical="center"/>
    </xf>
    <xf numFmtId="37" fontId="31" fillId="15" borderId="4" xfId="1" applyNumberFormat="1" applyFont="1" applyFill="1" applyBorder="1" applyAlignment="1">
      <alignment horizontal="center" vertical="center"/>
    </xf>
    <xf numFmtId="49" fontId="13" fillId="15" borderId="5" xfId="0" applyNumberFormat="1" applyFont="1" applyFill="1" applyBorder="1" applyAlignment="1">
      <alignment horizontal="center" vertical="center" wrapText="1"/>
    </xf>
    <xf numFmtId="165" fontId="39" fillId="15" borderId="4" xfId="0" applyNumberFormat="1" applyFont="1" applyFill="1" applyBorder="1" applyAlignment="1">
      <alignment horizontal="center" vertical="center"/>
    </xf>
    <xf numFmtId="0" fontId="30" fillId="15" borderId="8" xfId="0" applyFont="1" applyFill="1" applyBorder="1" applyAlignment="1">
      <alignment horizontal="center" vertical="center" wrapText="1"/>
    </xf>
    <xf numFmtId="0" fontId="31" fillId="15" borderId="8" xfId="0" applyFont="1" applyFill="1" applyBorder="1" applyAlignment="1">
      <alignment horizontal="center" vertical="center"/>
    </xf>
    <xf numFmtId="0" fontId="31" fillId="15" borderId="8" xfId="0" applyFont="1" applyFill="1" applyBorder="1" applyAlignment="1">
      <alignment horizontal="left" vertical="center" wrapText="1"/>
    </xf>
    <xf numFmtId="0" fontId="31" fillId="15" borderId="8" xfId="0" applyFont="1" applyFill="1" applyBorder="1" applyAlignment="1">
      <alignment horizontal="center" vertical="center" wrapText="1"/>
    </xf>
    <xf numFmtId="3" fontId="31" fillId="15" borderId="4" xfId="0" applyNumberFormat="1" applyFont="1" applyFill="1" applyBorder="1" applyAlignment="1">
      <alignment horizontal="center" vertical="center" wrapText="1"/>
    </xf>
    <xf numFmtId="3" fontId="31" fillId="15" borderId="8" xfId="0" applyNumberFormat="1" applyFont="1" applyFill="1" applyBorder="1" applyAlignment="1">
      <alignment horizontal="center" vertical="center" wrapText="1"/>
    </xf>
    <xf numFmtId="165" fontId="31" fillId="13" borderId="4" xfId="0" applyNumberFormat="1" applyFont="1" applyFill="1" applyBorder="1" applyAlignment="1">
      <alignment horizontal="center" vertical="center"/>
    </xf>
    <xf numFmtId="165" fontId="30" fillId="25" borderId="5" xfId="0" applyNumberFormat="1" applyFont="1" applyFill="1" applyBorder="1" applyAlignment="1">
      <alignment horizontal="center" vertical="center"/>
    </xf>
    <xf numFmtId="0" fontId="30" fillId="15" borderId="4" xfId="0" applyFont="1" applyFill="1" applyBorder="1" applyAlignment="1">
      <alignment horizontal="center" vertical="center" wrapText="1"/>
    </xf>
    <xf numFmtId="0" fontId="31" fillId="15" borderId="4" xfId="0" applyFont="1" applyFill="1" applyBorder="1" applyAlignment="1">
      <alignment horizontal="left" vertical="center" wrapText="1"/>
    </xf>
    <xf numFmtId="0" fontId="31" fillId="15" borderId="4" xfId="0" applyFont="1" applyFill="1" applyBorder="1" applyAlignment="1">
      <alignment horizontal="center" vertical="center" wrapText="1"/>
    </xf>
    <xf numFmtId="3" fontId="31" fillId="2" borderId="4" xfId="0" applyNumberFormat="1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left" vertical="center" wrapText="1"/>
    </xf>
    <xf numFmtId="0" fontId="31" fillId="2" borderId="17" xfId="7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 wrapText="1"/>
    </xf>
    <xf numFmtId="3" fontId="31" fillId="2" borderId="17" xfId="0" applyNumberFormat="1" applyFont="1" applyFill="1" applyBorder="1" applyAlignment="1">
      <alignment horizontal="center" vertical="center" wrapText="1"/>
    </xf>
    <xf numFmtId="165" fontId="13" fillId="15" borderId="4" xfId="7" applyNumberFormat="1" applyFont="1" applyFill="1" applyBorder="1" applyAlignment="1">
      <alignment horizontal="center" vertical="center" wrapText="1"/>
    </xf>
    <xf numFmtId="37" fontId="31" fillId="2" borderId="4" xfId="1" applyNumberFormat="1" applyFont="1" applyFill="1" applyBorder="1" applyAlignment="1">
      <alignment horizontal="center" vertical="center"/>
    </xf>
    <xf numFmtId="0" fontId="30" fillId="9" borderId="4" xfId="0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left" vertical="center" wrapText="1"/>
    </xf>
    <xf numFmtId="0" fontId="31" fillId="9" borderId="4" xfId="0" applyFont="1" applyFill="1" applyBorder="1" applyAlignment="1">
      <alignment horizontal="center" vertical="center" wrapText="1"/>
    </xf>
    <xf numFmtId="3" fontId="31" fillId="9" borderId="4" xfId="0" applyNumberFormat="1" applyFont="1" applyFill="1" applyBorder="1" applyAlignment="1">
      <alignment horizontal="center" vertical="center" wrapText="1"/>
    </xf>
    <xf numFmtId="165" fontId="35" fillId="25" borderId="4" xfId="0" applyNumberFormat="1" applyFont="1" applyFill="1" applyBorder="1" applyAlignment="1">
      <alignment horizontal="center" vertical="center" wrapText="1"/>
    </xf>
    <xf numFmtId="0" fontId="30" fillId="15" borderId="14" xfId="0" applyFont="1" applyFill="1" applyBorder="1" applyAlignment="1">
      <alignment horizontal="center" vertical="center"/>
    </xf>
    <xf numFmtId="3" fontId="30" fillId="15" borderId="0" xfId="7" applyNumberFormat="1" applyFont="1" applyFill="1" applyBorder="1" applyAlignment="1">
      <alignment horizontal="center" vertical="center"/>
    </xf>
    <xf numFmtId="0" fontId="30" fillId="15" borderId="0" xfId="7" applyFont="1" applyFill="1" applyBorder="1" applyAlignment="1">
      <alignment horizontal="center" vertical="center"/>
    </xf>
    <xf numFmtId="0" fontId="13" fillId="15" borderId="0" xfId="7" applyFont="1" applyFill="1" applyBorder="1" applyAlignment="1">
      <alignment horizontal="center" vertical="center" wrapText="1"/>
    </xf>
    <xf numFmtId="165" fontId="40" fillId="15" borderId="4" xfId="0" applyNumberFormat="1" applyFont="1" applyFill="1" applyBorder="1" applyAlignment="1">
      <alignment horizontal="center" vertical="center"/>
    </xf>
    <xf numFmtId="0" fontId="40" fillId="15" borderId="0" xfId="0" applyFont="1" applyFill="1" applyBorder="1" applyAlignment="1">
      <alignment horizontal="center" vertical="center"/>
    </xf>
    <xf numFmtId="0" fontId="41" fillId="15" borderId="0" xfId="0" applyFont="1" applyFill="1" applyBorder="1" applyAlignment="1">
      <alignment horizontal="center" vertical="center"/>
    </xf>
    <xf numFmtId="0" fontId="30" fillId="15" borderId="15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center"/>
    </xf>
    <xf numFmtId="3" fontId="30" fillId="2" borderId="4" xfId="0" applyNumberFormat="1" applyFont="1" applyFill="1" applyBorder="1" applyAlignment="1">
      <alignment horizontal="center" vertical="center"/>
    </xf>
    <xf numFmtId="0" fontId="31" fillId="15" borderId="0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/>
    </xf>
    <xf numFmtId="37" fontId="31" fillId="3" borderId="4" xfId="1" applyNumberFormat="1" applyFont="1" applyFill="1" applyBorder="1" applyAlignment="1">
      <alignment horizontal="center" vertical="center"/>
    </xf>
    <xf numFmtId="165" fontId="13" fillId="15" borderId="5" xfId="7" applyNumberFormat="1" applyFont="1" applyFill="1" applyBorder="1" applyAlignment="1">
      <alignment horizontal="center" vertical="center" wrapText="1"/>
    </xf>
    <xf numFmtId="165" fontId="13" fillId="27" borderId="5" xfId="0" applyNumberFormat="1" applyFont="1" applyFill="1" applyBorder="1" applyAlignment="1">
      <alignment horizontal="center" vertical="center" wrapText="1"/>
    </xf>
    <xf numFmtId="0" fontId="30" fillId="19" borderId="4" xfId="13" applyFont="1" applyFill="1" applyBorder="1" applyAlignment="1">
      <alignment horizontal="center" vertical="center" wrapText="1"/>
    </xf>
    <xf numFmtId="165" fontId="30" fillId="23" borderId="5" xfId="7" applyNumberFormat="1" applyFont="1" applyFill="1" applyBorder="1" applyAlignment="1">
      <alignment horizontal="center" vertical="center" wrapText="1"/>
    </xf>
    <xf numFmtId="49" fontId="30" fillId="18" borderId="5" xfId="0" applyNumberFormat="1" applyFont="1" applyFill="1" applyBorder="1" applyAlignment="1">
      <alignment horizontal="center" vertical="center"/>
    </xf>
    <xf numFmtId="0" fontId="31" fillId="5" borderId="4" xfId="7" applyFont="1" applyFill="1" applyBorder="1" applyAlignment="1">
      <alignment horizontal="left" vertical="center"/>
    </xf>
    <xf numFmtId="3" fontId="31" fillId="5" borderId="4" xfId="7" applyNumberFormat="1" applyFont="1" applyFill="1" applyBorder="1" applyAlignment="1">
      <alignment horizontal="center" vertical="center"/>
    </xf>
    <xf numFmtId="37" fontId="31" fillId="5" borderId="4" xfId="1" applyNumberFormat="1" applyFont="1" applyFill="1" applyBorder="1" applyAlignment="1">
      <alignment horizontal="center" vertical="center"/>
    </xf>
    <xf numFmtId="49" fontId="13" fillId="15" borderId="4" xfId="0" applyNumberFormat="1" applyFont="1" applyFill="1" applyBorder="1" applyAlignment="1">
      <alignment horizontal="center" vertical="center" wrapText="1"/>
    </xf>
    <xf numFmtId="165" fontId="13" fillId="15" borderId="4" xfId="0" applyNumberFormat="1" applyFont="1" applyFill="1" applyBorder="1" applyAlignment="1">
      <alignment horizontal="center" vertical="center" wrapText="1"/>
    </xf>
    <xf numFmtId="0" fontId="31" fillId="12" borderId="2" xfId="7" applyFont="1" applyFill="1" applyBorder="1" applyAlignment="1">
      <alignment horizontal="center" vertical="center"/>
    </xf>
    <xf numFmtId="0" fontId="31" fillId="29" borderId="4" xfId="0" applyFont="1" applyFill="1" applyBorder="1" applyAlignment="1">
      <alignment horizontal="center" vertical="center"/>
    </xf>
    <xf numFmtId="0" fontId="31" fillId="29" borderId="4" xfId="0" applyFont="1" applyFill="1" applyBorder="1" applyAlignment="1">
      <alignment horizontal="left" vertical="center" wrapText="1"/>
    </xf>
    <xf numFmtId="0" fontId="31" fillId="29" borderId="4" xfId="0" applyFont="1" applyFill="1" applyBorder="1" applyAlignment="1">
      <alignment horizontal="center" vertical="center" wrapText="1"/>
    </xf>
    <xf numFmtId="3" fontId="31" fillId="29" borderId="4" xfId="0" applyNumberFormat="1" applyFont="1" applyFill="1" applyBorder="1" applyAlignment="1">
      <alignment horizontal="center" vertical="center" wrapText="1"/>
    </xf>
    <xf numFmtId="165" fontId="31" fillId="29" borderId="4" xfId="0" applyNumberFormat="1" applyFont="1" applyFill="1" applyBorder="1" applyAlignment="1">
      <alignment horizontal="center" vertical="center"/>
    </xf>
    <xf numFmtId="165" fontId="13" fillId="25" borderId="4" xfId="0" applyNumberFormat="1" applyFont="1" applyFill="1" applyBorder="1" applyAlignment="1">
      <alignment horizontal="center" vertical="center"/>
    </xf>
    <xf numFmtId="165" fontId="13" fillId="29" borderId="4" xfId="0" applyNumberFormat="1" applyFont="1" applyFill="1" applyBorder="1" applyAlignment="1">
      <alignment horizontal="center" vertical="center" wrapText="1"/>
    </xf>
    <xf numFmtId="165" fontId="30" fillId="15" borderId="0" xfId="0" applyNumberFormat="1" applyFont="1" applyFill="1" applyBorder="1" applyAlignment="1">
      <alignment horizontal="center" vertical="center" wrapText="1"/>
    </xf>
    <xf numFmtId="49" fontId="30" fillId="15" borderId="0" xfId="0" applyNumberFormat="1" applyFont="1" applyFill="1" applyBorder="1" applyAlignment="1">
      <alignment horizontal="center" vertical="center" wrapText="1"/>
    </xf>
    <xf numFmtId="165" fontId="30" fillId="27" borderId="0" xfId="0" applyNumberFormat="1" applyFont="1" applyFill="1" applyBorder="1" applyAlignment="1">
      <alignment horizontal="center" vertical="center" wrapText="1"/>
    </xf>
    <xf numFmtId="1" fontId="31" fillId="2" borderId="4" xfId="7" applyNumberFormat="1" applyFont="1" applyFill="1" applyBorder="1" applyAlignment="1">
      <alignment horizontal="center" vertical="center"/>
    </xf>
    <xf numFmtId="38" fontId="31" fillId="2" borderId="4" xfId="1" applyNumberFormat="1" applyFont="1" applyFill="1" applyBorder="1" applyAlignment="1">
      <alignment horizontal="center" vertical="center"/>
    </xf>
    <xf numFmtId="165" fontId="31" fillId="2" borderId="5" xfId="7" applyNumberFormat="1" applyFont="1" applyFill="1" applyBorder="1" applyAlignment="1">
      <alignment horizontal="center" vertical="center"/>
    </xf>
    <xf numFmtId="0" fontId="31" fillId="8" borderId="0" xfId="0" applyFont="1" applyFill="1" applyBorder="1" applyAlignment="1">
      <alignment horizontal="center" vertical="center"/>
    </xf>
    <xf numFmtId="38" fontId="31" fillId="2" borderId="4" xfId="7" applyNumberFormat="1" applyFont="1" applyFill="1" applyBorder="1" applyAlignment="1">
      <alignment horizontal="center" vertical="center"/>
    </xf>
    <xf numFmtId="38" fontId="31" fillId="2" borderId="4" xfId="0" applyNumberFormat="1" applyFont="1" applyFill="1" applyBorder="1" applyAlignment="1">
      <alignment horizontal="center" vertical="center"/>
    </xf>
    <xf numFmtId="1" fontId="31" fillId="2" borderId="4" xfId="0" applyNumberFormat="1" applyFont="1" applyFill="1" applyBorder="1" applyAlignment="1">
      <alignment horizontal="center" vertical="center"/>
    </xf>
    <xf numFmtId="165" fontId="31" fillId="2" borderId="5" xfId="0" applyNumberFormat="1" applyFont="1" applyFill="1" applyBorder="1" applyAlignment="1">
      <alignment horizontal="center" vertical="center"/>
    </xf>
    <xf numFmtId="0" fontId="30" fillId="8" borderId="4" xfId="0" applyFont="1" applyFill="1" applyBorder="1" applyAlignment="1">
      <alignment horizontal="center" vertical="center"/>
    </xf>
    <xf numFmtId="0" fontId="31" fillId="8" borderId="4" xfId="0" applyFont="1" applyFill="1" applyBorder="1" applyAlignment="1">
      <alignment horizontal="center" vertical="center"/>
    </xf>
    <xf numFmtId="0" fontId="31" fillId="8" borderId="4" xfId="7" applyFont="1" applyFill="1" applyBorder="1" applyAlignment="1">
      <alignment horizontal="left" vertical="center"/>
    </xf>
    <xf numFmtId="0" fontId="31" fillId="8" borderId="4" xfId="7" applyFont="1" applyFill="1" applyBorder="1" applyAlignment="1">
      <alignment horizontal="center" vertical="center"/>
    </xf>
    <xf numFmtId="38" fontId="31" fillId="8" borderId="4" xfId="7" applyNumberFormat="1" applyFont="1" applyFill="1" applyBorder="1" applyAlignment="1">
      <alignment horizontal="center" vertical="center"/>
    </xf>
    <xf numFmtId="1" fontId="31" fillId="8" borderId="4" xfId="1" applyNumberFormat="1" applyFont="1" applyFill="1" applyBorder="1" applyAlignment="1">
      <alignment horizontal="center" vertical="center"/>
    </xf>
    <xf numFmtId="38" fontId="31" fillId="8" borderId="4" xfId="1" applyNumberFormat="1" applyFont="1" applyFill="1" applyBorder="1" applyAlignment="1">
      <alignment horizontal="center" vertical="center"/>
    </xf>
    <xf numFmtId="0" fontId="31" fillId="14" borderId="4" xfId="7" applyFont="1" applyFill="1" applyBorder="1" applyAlignment="1">
      <alignment horizontal="center" vertical="center"/>
    </xf>
    <xf numFmtId="165" fontId="32" fillId="20" borderId="4" xfId="0" applyNumberFormat="1" applyFont="1" applyFill="1" applyBorder="1" applyAlignment="1">
      <alignment horizontal="center" vertical="center"/>
    </xf>
    <xf numFmtId="0" fontId="30" fillId="15" borderId="14" xfId="0" applyFont="1" applyFill="1" applyBorder="1" applyAlignment="1">
      <alignment horizontal="left" vertical="center"/>
    </xf>
    <xf numFmtId="165" fontId="30" fillId="15" borderId="25" xfId="0" applyNumberFormat="1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/>
    </xf>
    <xf numFmtId="0" fontId="42" fillId="0" borderId="0" xfId="0" applyFont="1" applyBorder="1" applyAlignment="1">
      <alignment horizontal="left" vertical="center"/>
    </xf>
    <xf numFmtId="0" fontId="43" fillId="15" borderId="0" xfId="0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3" fontId="42" fillId="20" borderId="0" xfId="0" applyNumberFormat="1" applyFont="1" applyFill="1" applyBorder="1" applyAlignment="1">
      <alignment horizontal="center" vertical="center"/>
    </xf>
    <xf numFmtId="49" fontId="30" fillId="15" borderId="4" xfId="0" applyNumberFormat="1" applyFont="1" applyFill="1" applyBorder="1" applyAlignment="1">
      <alignment horizontal="center" vertical="center" wrapText="1"/>
    </xf>
    <xf numFmtId="38" fontId="31" fillId="3" borderId="4" xfId="7" applyNumberFormat="1" applyFont="1" applyFill="1" applyBorder="1" applyAlignment="1">
      <alignment horizontal="center" vertical="center"/>
    </xf>
    <xf numFmtId="165" fontId="31" fillId="2" borderId="2" xfId="7" applyNumberFormat="1" applyFont="1" applyFill="1" applyBorder="1" applyAlignment="1">
      <alignment horizontal="center" vertical="center"/>
    </xf>
    <xf numFmtId="0" fontId="30" fillId="8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/>
    </xf>
    <xf numFmtId="0" fontId="31" fillId="0" borderId="0" xfId="7" applyFont="1" applyFill="1" applyBorder="1" applyAlignment="1">
      <alignment horizontal="center" vertical="center"/>
    </xf>
    <xf numFmtId="1" fontId="31" fillId="0" borderId="0" xfId="0" applyNumberFormat="1" applyFont="1" applyFill="1" applyBorder="1" applyAlignment="1">
      <alignment horizontal="center" vertical="center"/>
    </xf>
    <xf numFmtId="38" fontId="31" fillId="0" borderId="0" xfId="7" applyNumberFormat="1" applyFont="1" applyFill="1" applyBorder="1" applyAlignment="1">
      <alignment horizontal="center" vertical="center"/>
    </xf>
    <xf numFmtId="165" fontId="31" fillId="0" borderId="0" xfId="0" applyNumberFormat="1" applyFont="1" applyFill="1" applyBorder="1" applyAlignment="1">
      <alignment horizontal="center" vertical="center"/>
    </xf>
    <xf numFmtId="0" fontId="31" fillId="21" borderId="4" xfId="7" applyFont="1" applyFill="1" applyBorder="1" applyAlignment="1">
      <alignment horizontal="center" vertical="center"/>
    </xf>
    <xf numFmtId="0" fontId="31" fillId="5" borderId="4" xfId="7" applyFont="1" applyFill="1" applyBorder="1" applyAlignment="1">
      <alignment horizontal="center" vertical="center"/>
    </xf>
    <xf numFmtId="165" fontId="31" fillId="5" borderId="4" xfId="7" applyNumberFormat="1" applyFont="1" applyFill="1" applyBorder="1" applyAlignment="1">
      <alignment horizontal="center" vertical="center"/>
    </xf>
    <xf numFmtId="165" fontId="31" fillId="5" borderId="2" xfId="7" applyNumberFormat="1" applyFont="1" applyFill="1" applyBorder="1" applyAlignment="1">
      <alignment horizontal="center" vertical="center"/>
    </xf>
    <xf numFmtId="0" fontId="30" fillId="7" borderId="4" xfId="13" applyFont="1" applyFill="1" applyBorder="1" applyAlignment="1">
      <alignment horizontal="center" vertical="center" wrapText="1"/>
    </xf>
    <xf numFmtId="1" fontId="31" fillId="7" borderId="4" xfId="13" applyNumberFormat="1" applyFont="1" applyFill="1" applyBorder="1" applyAlignment="1">
      <alignment horizontal="center" vertical="center" wrapText="1"/>
    </xf>
    <xf numFmtId="49" fontId="3" fillId="15" borderId="5" xfId="0" applyNumberFormat="1" applyFont="1" applyFill="1" applyBorder="1" applyAlignment="1">
      <alignment horizontal="center" vertical="center" wrapText="1"/>
    </xf>
    <xf numFmtId="165" fontId="30" fillId="15" borderId="3" xfId="0" applyNumberFormat="1" applyFont="1" applyFill="1" applyBorder="1" applyAlignment="1">
      <alignment horizontal="center" vertical="center"/>
    </xf>
    <xf numFmtId="165" fontId="31" fillId="24" borderId="5" xfId="0" applyNumberFormat="1" applyFont="1" applyFill="1" applyBorder="1" applyAlignment="1">
      <alignment horizontal="center" vertical="center"/>
    </xf>
    <xf numFmtId="0" fontId="31" fillId="19" borderId="4" xfId="14" applyFont="1" applyFill="1" applyBorder="1" applyAlignment="1">
      <alignment horizontal="center" vertical="center" wrapText="1"/>
    </xf>
    <xf numFmtId="1" fontId="31" fillId="19" borderId="17" xfId="14" applyNumberFormat="1" applyFont="1" applyFill="1" applyBorder="1" applyAlignment="1">
      <alignment horizontal="center" vertical="center" wrapText="1"/>
    </xf>
    <xf numFmtId="0" fontId="31" fillId="15" borderId="17" xfId="0" applyFont="1" applyFill="1" applyBorder="1" applyAlignment="1">
      <alignment horizontal="center" vertical="center"/>
    </xf>
    <xf numFmtId="0" fontId="31" fillId="19" borderId="17" xfId="14" applyFont="1" applyFill="1" applyBorder="1" applyAlignment="1">
      <alignment horizontal="center" vertical="center" wrapText="1"/>
    </xf>
    <xf numFmtId="165" fontId="31" fillId="15" borderId="17" xfId="0" applyNumberFormat="1" applyFont="1" applyFill="1" applyBorder="1" applyAlignment="1">
      <alignment horizontal="center" vertical="center"/>
    </xf>
    <xf numFmtId="165" fontId="31" fillId="15" borderId="18" xfId="0" applyNumberFormat="1" applyFont="1" applyFill="1" applyBorder="1" applyAlignment="1">
      <alignment horizontal="center" vertical="center"/>
    </xf>
    <xf numFmtId="1" fontId="31" fillId="19" borderId="4" xfId="14" applyNumberFormat="1" applyFont="1" applyFill="1" applyBorder="1" applyAlignment="1">
      <alignment horizontal="center" vertical="center" wrapText="1"/>
    </xf>
    <xf numFmtId="165" fontId="30" fillId="15" borderId="5" xfId="0" applyNumberFormat="1" applyFont="1" applyFill="1" applyBorder="1" applyAlignment="1">
      <alignment horizontal="center" vertical="center" wrapText="1"/>
    </xf>
    <xf numFmtId="165" fontId="31" fillId="9" borderId="5" xfId="0" applyNumberFormat="1" applyFont="1" applyFill="1" applyBorder="1" applyAlignment="1">
      <alignment horizontal="center" vertical="center"/>
    </xf>
    <xf numFmtId="0" fontId="40" fillId="15" borderId="20" xfId="0" applyFont="1" applyFill="1" applyBorder="1" applyAlignment="1">
      <alignment horizontal="center" vertical="center"/>
    </xf>
    <xf numFmtId="165" fontId="31" fillId="15" borderId="7" xfId="0" applyNumberFormat="1" applyFont="1" applyFill="1" applyBorder="1" applyAlignment="1">
      <alignment horizontal="center" vertical="center"/>
    </xf>
    <xf numFmtId="1" fontId="31" fillId="2" borderId="0" xfId="0" applyNumberFormat="1" applyFont="1" applyFill="1" applyBorder="1" applyAlignment="1">
      <alignment horizontal="center" vertical="center"/>
    </xf>
    <xf numFmtId="0" fontId="30" fillId="2" borderId="16" xfId="8" applyFont="1" applyFill="1" applyBorder="1" applyAlignment="1">
      <alignment horizontal="center" vertical="center"/>
    </xf>
    <xf numFmtId="0" fontId="31" fillId="2" borderId="4" xfId="10" applyFont="1" applyFill="1" applyBorder="1" applyAlignment="1">
      <alignment horizontal="center" vertical="center"/>
    </xf>
    <xf numFmtId="0" fontId="31" fillId="2" borderId="4" xfId="8" applyFont="1" applyFill="1" applyBorder="1" applyAlignment="1">
      <alignment horizontal="center" vertical="center"/>
    </xf>
    <xf numFmtId="0" fontId="31" fillId="2" borderId="4" xfId="10" applyFont="1" applyFill="1" applyBorder="1" applyAlignment="1">
      <alignment horizontal="left" vertical="center"/>
    </xf>
    <xf numFmtId="0" fontId="31" fillId="12" borderId="4" xfId="7" applyFont="1" applyFill="1" applyBorder="1" applyAlignment="1">
      <alignment horizontal="center" vertical="center"/>
    </xf>
    <xf numFmtId="165" fontId="31" fillId="15" borderId="4" xfId="8" applyNumberFormat="1" applyFont="1" applyFill="1" applyBorder="1" applyAlignment="1">
      <alignment horizontal="center" vertical="center"/>
    </xf>
    <xf numFmtId="165" fontId="31" fillId="2" borderId="4" xfId="8" applyNumberFormat="1" applyFont="1" applyFill="1" applyBorder="1" applyAlignment="1">
      <alignment horizontal="center" vertical="center"/>
    </xf>
    <xf numFmtId="165" fontId="31" fillId="2" borderId="5" xfId="8" applyNumberFormat="1" applyFont="1" applyFill="1" applyBorder="1" applyAlignment="1">
      <alignment horizontal="center" vertical="center"/>
    </xf>
    <xf numFmtId="0" fontId="31" fillId="2" borderId="4" xfId="10" applyFont="1" applyFill="1" applyBorder="1" applyAlignment="1">
      <alignment horizontal="center" vertical="center" wrapText="1"/>
    </xf>
    <xf numFmtId="0" fontId="31" fillId="0" borderId="4" xfId="11" applyFont="1" applyFill="1" applyBorder="1" applyAlignment="1">
      <alignment horizontal="left" vertical="center"/>
    </xf>
    <xf numFmtId="3" fontId="31" fillId="2" borderId="4" xfId="10" applyNumberFormat="1" applyFont="1" applyFill="1" applyBorder="1" applyAlignment="1">
      <alignment horizontal="center" vertical="center"/>
    </xf>
    <xf numFmtId="3" fontId="31" fillId="2" borderId="4" xfId="10" applyNumberFormat="1" applyFont="1" applyFill="1" applyBorder="1" applyAlignment="1">
      <alignment horizontal="center" vertical="center" wrapText="1"/>
    </xf>
    <xf numFmtId="0" fontId="31" fillId="12" borderId="4" xfId="10" applyFont="1" applyFill="1" applyBorder="1" applyAlignment="1">
      <alignment horizontal="center" vertical="center"/>
    </xf>
    <xf numFmtId="165" fontId="31" fillId="15" borderId="4" xfId="10" applyNumberFormat="1" applyFont="1" applyFill="1" applyBorder="1" applyAlignment="1">
      <alignment horizontal="center" vertical="center"/>
    </xf>
    <xf numFmtId="165" fontId="31" fillId="15" borderId="5" xfId="10" applyNumberFormat="1" applyFont="1" applyFill="1" applyBorder="1" applyAlignment="1">
      <alignment horizontal="center" vertical="center"/>
    </xf>
    <xf numFmtId="0" fontId="31" fillId="2" borderId="0" xfId="10" applyFont="1" applyFill="1" applyBorder="1" applyAlignment="1">
      <alignment horizontal="center" vertical="center"/>
    </xf>
    <xf numFmtId="0" fontId="31" fillId="2" borderId="4" xfId="11" applyFont="1" applyFill="1" applyBorder="1" applyAlignment="1">
      <alignment horizontal="center" vertical="center"/>
    </xf>
    <xf numFmtId="165" fontId="31" fillId="15" borderId="5" xfId="8" applyNumberFormat="1" applyFont="1" applyFill="1" applyBorder="1" applyAlignment="1">
      <alignment horizontal="center" vertical="center"/>
    </xf>
    <xf numFmtId="0" fontId="31" fillId="0" borderId="0" xfId="11" applyFont="1" applyBorder="1" applyAlignment="1">
      <alignment horizontal="center" vertical="center"/>
    </xf>
    <xf numFmtId="0" fontId="31" fillId="2" borderId="4" xfId="11" applyFont="1" applyFill="1" applyBorder="1" applyAlignment="1">
      <alignment horizontal="left" vertical="center"/>
    </xf>
    <xf numFmtId="0" fontId="31" fillId="12" borderId="4" xfId="8" applyFont="1" applyFill="1" applyBorder="1" applyAlignment="1">
      <alignment horizontal="center" vertical="center"/>
    </xf>
    <xf numFmtId="165" fontId="31" fillId="2" borderId="0" xfId="8" applyNumberFormat="1" applyFont="1" applyFill="1" applyBorder="1" applyAlignment="1">
      <alignment horizontal="center" vertical="center"/>
    </xf>
    <xf numFmtId="0" fontId="31" fillId="2" borderId="8" xfId="10" applyFont="1" applyFill="1" applyBorder="1" applyAlignment="1">
      <alignment horizontal="left" vertical="center"/>
    </xf>
    <xf numFmtId="0" fontId="31" fillId="2" borderId="8" xfId="10" applyFont="1" applyFill="1" applyBorder="1" applyAlignment="1">
      <alignment horizontal="center" vertical="center"/>
    </xf>
    <xf numFmtId="0" fontId="31" fillId="2" borderId="8" xfId="8" applyFont="1" applyFill="1" applyBorder="1" applyAlignment="1">
      <alignment horizontal="center" vertical="center"/>
    </xf>
    <xf numFmtId="0" fontId="31" fillId="2" borderId="8" xfId="7" applyFont="1" applyFill="1" applyBorder="1" applyAlignment="1">
      <alignment horizontal="center" vertical="center"/>
    </xf>
    <xf numFmtId="37" fontId="31" fillId="2" borderId="8" xfId="1" applyNumberFormat="1" applyFont="1" applyFill="1" applyBorder="1" applyAlignment="1">
      <alignment horizontal="center" vertical="center"/>
    </xf>
    <xf numFmtId="0" fontId="31" fillId="13" borderId="8" xfId="7" applyFont="1" applyFill="1" applyBorder="1" applyAlignment="1">
      <alignment horizontal="center" vertical="center"/>
    </xf>
    <xf numFmtId="165" fontId="3" fillId="15" borderId="11" xfId="0" applyNumberFormat="1" applyFont="1" applyFill="1" applyBorder="1" applyAlignment="1">
      <alignment horizontal="center" vertical="center" wrapText="1"/>
    </xf>
    <xf numFmtId="165" fontId="31" fillId="2" borderId="8" xfId="8" applyNumberFormat="1" applyFont="1" applyFill="1" applyBorder="1" applyAlignment="1">
      <alignment horizontal="center" vertical="center"/>
    </xf>
    <xf numFmtId="165" fontId="31" fillId="2" borderId="11" xfId="8" applyNumberFormat="1" applyFont="1" applyFill="1" applyBorder="1" applyAlignment="1">
      <alignment horizontal="center" vertical="center"/>
    </xf>
    <xf numFmtId="0" fontId="31" fillId="9" borderId="4" xfId="10" applyFont="1" applyFill="1" applyBorder="1" applyAlignment="1">
      <alignment horizontal="center" vertical="center"/>
    </xf>
    <xf numFmtId="0" fontId="31" fillId="9" borderId="4" xfId="7" applyFont="1" applyFill="1" applyBorder="1" applyAlignment="1">
      <alignment horizontal="left" vertical="center"/>
    </xf>
    <xf numFmtId="0" fontId="31" fillId="9" borderId="4" xfId="7" applyFont="1" applyFill="1" applyBorder="1" applyAlignment="1">
      <alignment horizontal="center" vertical="center"/>
    </xf>
    <xf numFmtId="6" fontId="31" fillId="9" borderId="4" xfId="7" applyNumberFormat="1" applyFont="1" applyFill="1" applyBorder="1" applyAlignment="1">
      <alignment horizontal="center" vertical="center"/>
    </xf>
    <xf numFmtId="37" fontId="31" fillId="9" borderId="4" xfId="1" applyNumberFormat="1" applyFont="1" applyFill="1" applyBorder="1" applyAlignment="1">
      <alignment horizontal="center" vertical="center"/>
    </xf>
    <xf numFmtId="165" fontId="31" fillId="9" borderId="4" xfId="10" applyNumberFormat="1" applyFont="1" applyFill="1" applyBorder="1" applyAlignment="1">
      <alignment horizontal="center" vertical="center"/>
    </xf>
    <xf numFmtId="165" fontId="31" fillId="9" borderId="5" xfId="10" applyNumberFormat="1" applyFont="1" applyFill="1" applyBorder="1" applyAlignment="1">
      <alignment horizontal="center" vertical="center"/>
    </xf>
    <xf numFmtId="0" fontId="31" fillId="9" borderId="0" xfId="10" applyFont="1" applyFill="1" applyBorder="1" applyAlignment="1">
      <alignment horizontal="center" vertical="center"/>
    </xf>
    <xf numFmtId="0" fontId="31" fillId="15" borderId="0" xfId="8" applyFont="1" applyFill="1" applyBorder="1" applyAlignment="1">
      <alignment horizontal="center" vertical="center" wrapText="1"/>
    </xf>
    <xf numFmtId="0" fontId="33" fillId="15" borderId="20" xfId="0" applyFont="1" applyFill="1" applyBorder="1" applyAlignment="1">
      <alignment horizontal="center" vertical="center"/>
    </xf>
    <xf numFmtId="165" fontId="41" fillId="15" borderId="4" xfId="0" applyNumberFormat="1" applyFont="1" applyFill="1" applyBorder="1" applyAlignment="1">
      <alignment horizontal="center" vertical="center"/>
    </xf>
    <xf numFmtId="0" fontId="31" fillId="15" borderId="4" xfId="8" applyFont="1" applyFill="1" applyBorder="1" applyAlignment="1">
      <alignment horizontal="center" vertical="center"/>
    </xf>
    <xf numFmtId="0" fontId="31" fillId="15" borderId="4" xfId="11" applyFont="1" applyFill="1" applyBorder="1" applyAlignment="1">
      <alignment horizontal="left" vertical="center"/>
    </xf>
    <xf numFmtId="165" fontId="3" fillId="27" borderId="5" xfId="0" applyNumberFormat="1" applyFont="1" applyFill="1" applyBorder="1" applyAlignment="1">
      <alignment horizontal="center" vertical="center" wrapText="1"/>
    </xf>
    <xf numFmtId="165" fontId="31" fillId="5" borderId="4" xfId="0" applyNumberFormat="1" applyFont="1" applyFill="1" applyBorder="1" applyAlignment="1">
      <alignment horizontal="center" vertical="center"/>
    </xf>
    <xf numFmtId="0" fontId="31" fillId="2" borderId="4" xfId="12" applyFont="1" applyFill="1" applyBorder="1" applyAlignment="1">
      <alignment horizontal="left" vertical="center"/>
    </xf>
    <xf numFmtId="0" fontId="31" fillId="2" borderId="4" xfId="12" applyFont="1" applyFill="1" applyBorder="1" applyAlignment="1">
      <alignment horizontal="center" vertical="center"/>
    </xf>
    <xf numFmtId="0" fontId="31" fillId="15" borderId="4" xfId="12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left" vertical="center"/>
    </xf>
    <xf numFmtId="0" fontId="31" fillId="5" borderId="4" xfId="0" applyFont="1" applyFill="1" applyBorder="1" applyAlignment="1">
      <alignment horizontal="center" vertical="center"/>
    </xf>
    <xf numFmtId="3" fontId="31" fillId="5" borderId="4" xfId="1" applyNumberFormat="1" applyFont="1" applyFill="1" applyBorder="1" applyAlignment="1">
      <alignment horizontal="center" vertical="center"/>
    </xf>
    <xf numFmtId="0" fontId="31" fillId="21" borderId="4" xfId="0" applyFont="1" applyFill="1" applyBorder="1" applyAlignment="1">
      <alignment horizontal="center" vertical="center"/>
    </xf>
    <xf numFmtId="165" fontId="31" fillId="5" borderId="5" xfId="0" applyNumberFormat="1" applyFont="1" applyFill="1" applyBorder="1" applyAlignment="1">
      <alignment horizontal="center" vertical="center"/>
    </xf>
    <xf numFmtId="1" fontId="30" fillId="2" borderId="20" xfId="0" applyNumberFormat="1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left" vertical="center"/>
    </xf>
    <xf numFmtId="3" fontId="31" fillId="2" borderId="20" xfId="0" applyNumberFormat="1" applyFont="1" applyFill="1" applyBorder="1" applyAlignment="1">
      <alignment horizontal="center" vertical="center"/>
    </xf>
    <xf numFmtId="0" fontId="44" fillId="15" borderId="20" xfId="0" applyFont="1" applyFill="1" applyBorder="1" applyAlignment="1">
      <alignment horizontal="center" vertical="center"/>
    </xf>
    <xf numFmtId="165" fontId="31" fillId="2" borderId="20" xfId="0" applyNumberFormat="1" applyFont="1" applyFill="1" applyBorder="1" applyAlignment="1">
      <alignment horizontal="center" vertical="center"/>
    </xf>
    <xf numFmtId="0" fontId="34" fillId="15" borderId="0" xfId="0" applyFont="1" applyFill="1" applyBorder="1" applyAlignment="1">
      <alignment horizontal="center" vertical="center"/>
    </xf>
    <xf numFmtId="0" fontId="34" fillId="15" borderId="5" xfId="0" applyFont="1" applyFill="1" applyBorder="1" applyAlignment="1">
      <alignment horizontal="center" vertical="center"/>
    </xf>
    <xf numFmtId="0" fontId="34" fillId="15" borderId="3" xfId="0" applyFont="1" applyFill="1" applyBorder="1" applyAlignment="1">
      <alignment horizontal="left" vertical="center"/>
    </xf>
    <xf numFmtId="3" fontId="34" fillId="15" borderId="4" xfId="0" applyNumberFormat="1" applyFont="1" applyFill="1" applyBorder="1" applyAlignment="1">
      <alignment horizontal="center" vertical="center"/>
    </xf>
    <xf numFmtId="165" fontId="34" fillId="15" borderId="5" xfId="0" applyNumberFormat="1" applyFont="1" applyFill="1" applyBorder="1" applyAlignment="1">
      <alignment horizontal="center" vertical="center"/>
    </xf>
    <xf numFmtId="0" fontId="43" fillId="15" borderId="0" xfId="0" applyFont="1" applyFill="1" applyBorder="1" applyAlignment="1">
      <alignment horizontal="left" vertical="center"/>
    </xf>
    <xf numFmtId="3" fontId="31" fillId="3" borderId="4" xfId="0" applyNumberFormat="1" applyFont="1" applyFill="1" applyBorder="1" applyAlignment="1">
      <alignment horizontal="center" vertical="center"/>
    </xf>
    <xf numFmtId="0" fontId="31" fillId="28" borderId="0" xfId="0" applyFont="1" applyFill="1" applyBorder="1" applyAlignment="1">
      <alignment horizontal="center" vertical="center"/>
    </xf>
    <xf numFmtId="0" fontId="31" fillId="2" borderId="4" xfId="7" applyFont="1" applyFill="1" applyBorder="1" applyAlignment="1">
      <alignment vertical="center"/>
    </xf>
    <xf numFmtId="165" fontId="30" fillId="15" borderId="4" xfId="7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vertical="center"/>
    </xf>
    <xf numFmtId="165" fontId="20" fillId="2" borderId="5" xfId="0" applyNumberFormat="1" applyFont="1" applyFill="1" applyBorder="1" applyAlignment="1">
      <alignment horizontal="center" vertical="center"/>
    </xf>
    <xf numFmtId="165" fontId="20" fillId="2" borderId="22" xfId="0" applyNumberFormat="1" applyFont="1" applyFill="1" applyBorder="1" applyAlignment="1">
      <alignment horizontal="center" vertical="center"/>
    </xf>
    <xf numFmtId="0" fontId="30" fillId="9" borderId="4" xfId="0" applyFont="1" applyFill="1" applyBorder="1" applyAlignment="1">
      <alignment horizontal="center" vertical="center"/>
    </xf>
    <xf numFmtId="0" fontId="31" fillId="9" borderId="4" xfId="0" applyFont="1" applyFill="1" applyBorder="1" applyAlignment="1">
      <alignment vertical="center"/>
    </xf>
    <xf numFmtId="0" fontId="3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32" fillId="15" borderId="0" xfId="0" applyFont="1" applyFill="1" applyBorder="1" applyAlignment="1">
      <alignment horizontal="left" vertical="center"/>
    </xf>
    <xf numFmtId="3" fontId="32" fillId="15" borderId="0" xfId="0" applyNumberFormat="1" applyFont="1" applyFill="1" applyBorder="1" applyAlignment="1">
      <alignment horizontal="center" vertical="center"/>
    </xf>
    <xf numFmtId="165" fontId="32" fillId="15" borderId="0" xfId="0" applyNumberFormat="1" applyFont="1" applyFill="1" applyBorder="1" applyAlignment="1">
      <alignment horizontal="center" vertical="center"/>
    </xf>
    <xf numFmtId="0" fontId="33" fillId="15" borderId="0" xfId="0" applyFont="1" applyFill="1" applyBorder="1" applyAlignment="1">
      <alignment horizontal="left" vertical="center"/>
    </xf>
    <xf numFmtId="3" fontId="33" fillId="15" borderId="0" xfId="0" applyNumberFormat="1" applyFont="1" applyFill="1" applyBorder="1" applyAlignment="1">
      <alignment horizontal="center" vertical="center"/>
    </xf>
    <xf numFmtId="165" fontId="33" fillId="15" borderId="0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/>
    </xf>
    <xf numFmtId="0" fontId="20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5" fillId="2" borderId="0" xfId="0" applyFont="1" applyFill="1" applyBorder="1" applyAlignment="1">
      <alignment horizontal="left" vertical="center"/>
    </xf>
    <xf numFmtId="0" fontId="25" fillId="15" borderId="5" xfId="0" applyFont="1" applyFill="1" applyBorder="1" applyAlignment="1">
      <alignment horizontal="left" vertical="center"/>
    </xf>
    <xf numFmtId="0" fontId="28" fillId="15" borderId="5" xfId="0" applyFont="1" applyFill="1" applyBorder="1" applyAlignment="1">
      <alignment horizontal="left" vertical="center"/>
    </xf>
    <xf numFmtId="0" fontId="6" fillId="15" borderId="1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25" fillId="15" borderId="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3" fontId="6" fillId="2" borderId="26" xfId="0" applyNumberFormat="1" applyFont="1" applyFill="1" applyBorder="1" applyAlignment="1">
      <alignment horizontal="center" vertical="center"/>
    </xf>
    <xf numFmtId="0" fontId="28" fillId="15" borderId="12" xfId="0" applyFont="1" applyFill="1" applyBorder="1" applyAlignment="1">
      <alignment horizontal="center" vertical="center"/>
    </xf>
    <xf numFmtId="0" fontId="34" fillId="15" borderId="3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34" fillId="15" borderId="2" xfId="0" applyFont="1" applyFill="1" applyBorder="1" applyAlignment="1">
      <alignment horizontal="center" vertical="center" wrapText="1"/>
    </xf>
    <xf numFmtId="0" fontId="33" fillId="15" borderId="2" xfId="0" applyFont="1" applyFill="1" applyBorder="1" applyAlignment="1">
      <alignment horizontal="center" vertical="center" wrapText="1"/>
    </xf>
    <xf numFmtId="0" fontId="30" fillId="15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3" fontId="34" fillId="15" borderId="0" xfId="0" applyNumberFormat="1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left" vertical="center"/>
    </xf>
    <xf numFmtId="0" fontId="34" fillId="15" borderId="5" xfId="0" applyFont="1" applyFill="1" applyBorder="1" applyAlignment="1">
      <alignment horizontal="left" vertical="center"/>
    </xf>
    <xf numFmtId="0" fontId="33" fillId="15" borderId="5" xfId="0" applyFont="1" applyFill="1" applyBorder="1" applyAlignment="1">
      <alignment horizontal="left" vertical="center"/>
    </xf>
    <xf numFmtId="3" fontId="34" fillId="15" borderId="2" xfId="0" applyNumberFormat="1" applyFont="1" applyFill="1" applyBorder="1" applyAlignment="1">
      <alignment horizontal="center" vertical="center"/>
    </xf>
    <xf numFmtId="3" fontId="33" fillId="15" borderId="2" xfId="0" applyNumberFormat="1" applyFont="1" applyFill="1" applyBorder="1" applyAlignment="1">
      <alignment horizontal="center" vertical="center"/>
    </xf>
    <xf numFmtId="3" fontId="30" fillId="15" borderId="2" xfId="0" applyNumberFormat="1" applyFont="1" applyFill="1" applyBorder="1" applyAlignment="1">
      <alignment horizontal="center" vertical="center"/>
    </xf>
    <xf numFmtId="0" fontId="32" fillId="15" borderId="5" xfId="0" applyFont="1" applyFill="1" applyBorder="1" applyAlignment="1">
      <alignment horizontal="left" vertical="center"/>
    </xf>
    <xf numFmtId="0" fontId="33" fillId="15" borderId="18" xfId="0" applyFont="1" applyFill="1" applyBorder="1" applyAlignment="1">
      <alignment horizontal="left" vertical="center"/>
    </xf>
    <xf numFmtId="0" fontId="30" fillId="15" borderId="5" xfId="0" applyFont="1" applyFill="1" applyBorder="1" applyAlignment="1">
      <alignment horizontal="left" vertical="center"/>
    </xf>
    <xf numFmtId="0" fontId="30" fillId="2" borderId="0" xfId="8" applyFont="1" applyFill="1" applyBorder="1" applyAlignment="1">
      <alignment horizontal="center" vertical="center"/>
    </xf>
    <xf numFmtId="0" fontId="30" fillId="2" borderId="19" xfId="0" applyFont="1" applyFill="1" applyBorder="1" applyAlignment="1">
      <alignment horizontal="left" vertical="center"/>
    </xf>
    <xf numFmtId="3" fontId="32" fillId="15" borderId="2" xfId="0" applyNumberFormat="1" applyFont="1" applyFill="1" applyBorder="1" applyAlignment="1">
      <alignment horizontal="center" vertical="center"/>
    </xf>
    <xf numFmtId="0" fontId="30" fillId="15" borderId="27" xfId="0" applyFont="1" applyFill="1" applyBorder="1" applyAlignment="1">
      <alignment horizontal="left" vertical="center"/>
    </xf>
    <xf numFmtId="0" fontId="31" fillId="2" borderId="5" xfId="0" applyFont="1" applyFill="1" applyBorder="1" applyAlignment="1">
      <alignment horizontal="left" vertical="center"/>
    </xf>
    <xf numFmtId="3" fontId="32" fillId="15" borderId="3" xfId="0" applyNumberFormat="1" applyFont="1" applyFill="1" applyBorder="1" applyAlignment="1">
      <alignment horizontal="center" vertical="center"/>
    </xf>
    <xf numFmtId="3" fontId="33" fillId="15" borderId="3" xfId="0" applyNumberFormat="1" applyFont="1" applyFill="1" applyBorder="1" applyAlignment="1">
      <alignment horizontal="center" vertical="center"/>
    </xf>
    <xf numFmtId="3" fontId="30" fillId="15" borderId="20" xfId="0" applyNumberFormat="1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 wrapText="1"/>
    </xf>
    <xf numFmtId="0" fontId="37" fillId="15" borderId="2" xfId="0" applyFont="1" applyFill="1" applyBorder="1" applyAlignment="1">
      <alignment horizontal="center" vertical="center" wrapText="1"/>
    </xf>
    <xf numFmtId="0" fontId="35" fillId="15" borderId="2" xfId="0" applyFont="1" applyFill="1" applyBorder="1" applyAlignment="1">
      <alignment horizontal="center" vertical="center" wrapText="1"/>
    </xf>
    <xf numFmtId="0" fontId="12" fillId="15" borderId="2" xfId="0" applyFont="1" applyFill="1" applyBorder="1" applyAlignment="1">
      <alignment horizontal="center" vertical="center" wrapText="1"/>
    </xf>
    <xf numFmtId="0" fontId="32" fillId="15" borderId="28" xfId="0" applyFont="1" applyFill="1" applyBorder="1" applyAlignment="1">
      <alignment horizontal="center" vertical="center"/>
    </xf>
    <xf numFmtId="0" fontId="33" fillId="15" borderId="28" xfId="0" applyFont="1" applyFill="1" applyBorder="1" applyAlignment="1">
      <alignment horizontal="center" vertical="center"/>
    </xf>
    <xf numFmtId="0" fontId="30" fillId="15" borderId="28" xfId="0" applyFont="1" applyFill="1" applyBorder="1" applyAlignment="1">
      <alignment horizontal="center" vertical="center"/>
    </xf>
    <xf numFmtId="0" fontId="31" fillId="2" borderId="28" xfId="0" applyFont="1" applyFill="1" applyBorder="1" applyAlignment="1">
      <alignment horizontal="center" vertical="center"/>
    </xf>
    <xf numFmtId="0" fontId="32" fillId="15" borderId="4" xfId="0" applyFont="1" applyFill="1" applyBorder="1" applyAlignment="1">
      <alignment horizontal="left" vertical="center"/>
    </xf>
    <xf numFmtId="0" fontId="33" fillId="15" borderId="4" xfId="0" applyFont="1" applyFill="1" applyBorder="1" applyAlignment="1">
      <alignment horizontal="left" vertical="center"/>
    </xf>
    <xf numFmtId="0" fontId="30" fillId="15" borderId="4" xfId="0" applyFont="1" applyFill="1" applyBorder="1" applyAlignment="1">
      <alignment horizontal="left" vertical="center"/>
    </xf>
    <xf numFmtId="3" fontId="26" fillId="15" borderId="0" xfId="0" applyNumberFormat="1" applyFont="1" applyFill="1" applyBorder="1" applyAlignment="1">
      <alignment horizontal="center" vertical="center"/>
    </xf>
    <xf numFmtId="3" fontId="28" fillId="15" borderId="0" xfId="0" applyNumberFormat="1" applyFont="1" applyFill="1" applyBorder="1" applyAlignment="1">
      <alignment horizontal="center" vertical="center"/>
    </xf>
    <xf numFmtId="0" fontId="26" fillId="15" borderId="4" xfId="0" applyFont="1" applyFill="1" applyBorder="1" applyAlignment="1">
      <alignment horizontal="left" vertical="center"/>
    </xf>
    <xf numFmtId="0" fontId="28" fillId="15" borderId="4" xfId="0" applyFont="1" applyFill="1" applyBorder="1" applyAlignment="1">
      <alignment horizontal="left" vertical="center"/>
    </xf>
    <xf numFmtId="0" fontId="6" fillId="15" borderId="4" xfId="0" applyFont="1" applyFill="1" applyBorder="1" applyAlignment="1">
      <alignment horizontal="left" vertical="center"/>
    </xf>
    <xf numFmtId="0" fontId="26" fillId="15" borderId="5" xfId="0" applyFont="1" applyFill="1" applyBorder="1" applyAlignment="1">
      <alignment horizontal="left" vertical="center"/>
    </xf>
    <xf numFmtId="0" fontId="46" fillId="15" borderId="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/>
    </xf>
    <xf numFmtId="165" fontId="13" fillId="15" borderId="0" xfId="0" applyNumberFormat="1" applyFont="1" applyFill="1" applyBorder="1" applyAlignment="1">
      <alignment horizontal="center" vertical="center" wrapText="1"/>
    </xf>
    <xf numFmtId="0" fontId="31" fillId="15" borderId="0" xfId="0" applyFont="1" applyFill="1" applyBorder="1" applyAlignment="1">
      <alignment horizontal="left" vertical="center" wrapText="1"/>
    </xf>
    <xf numFmtId="3" fontId="31" fillId="15" borderId="0" xfId="0" applyNumberFormat="1" applyFont="1" applyFill="1" applyBorder="1" applyAlignment="1">
      <alignment horizontal="center" vertical="center" wrapText="1"/>
    </xf>
    <xf numFmtId="165" fontId="13" fillId="15" borderId="0" xfId="0" applyNumberFormat="1" applyFont="1" applyFill="1" applyBorder="1" applyAlignment="1">
      <alignment horizontal="center" vertical="center"/>
    </xf>
    <xf numFmtId="0" fontId="14" fillId="15" borderId="4" xfId="0" applyFont="1" applyFill="1" applyBorder="1" applyAlignment="1">
      <alignment horizontal="left" vertical="center"/>
    </xf>
    <xf numFmtId="0" fontId="14" fillId="15" borderId="4" xfId="7" applyFont="1" applyFill="1" applyBorder="1" applyAlignment="1">
      <alignment horizontal="left" vertical="center"/>
    </xf>
    <xf numFmtId="0" fontId="14" fillId="15" borderId="0" xfId="0" applyFont="1" applyFill="1" applyBorder="1" applyAlignment="1">
      <alignment horizontal="left" vertical="center"/>
    </xf>
    <xf numFmtId="0" fontId="14" fillId="15" borderId="0" xfId="7" applyFont="1" applyFill="1" applyBorder="1" applyAlignment="1">
      <alignment horizontal="left" vertical="center"/>
    </xf>
    <xf numFmtId="165" fontId="14" fillId="15" borderId="0" xfId="7" applyNumberFormat="1" applyFont="1" applyFill="1" applyBorder="1" applyAlignment="1">
      <alignment horizontal="left" vertical="center"/>
    </xf>
    <xf numFmtId="0" fontId="1" fillId="20" borderId="0" xfId="0" applyFont="1" applyFill="1" applyAlignment="1">
      <alignment horizontal="left"/>
    </xf>
    <xf numFmtId="0" fontId="1" fillId="15" borderId="0" xfId="0" applyFont="1" applyFill="1" applyBorder="1" applyAlignment="1">
      <alignment horizontal="left" vertical="center"/>
    </xf>
    <xf numFmtId="165" fontId="14" fillId="15" borderId="0" xfId="0" applyNumberFormat="1" applyFont="1" applyFill="1" applyBorder="1" applyAlignment="1">
      <alignment horizontal="left" vertical="center"/>
    </xf>
    <xf numFmtId="0" fontId="14" fillId="15" borderId="0" xfId="0" applyFont="1" applyFill="1" applyBorder="1" applyAlignment="1">
      <alignment horizontal="left" vertical="center" wrapText="1"/>
    </xf>
    <xf numFmtId="0" fontId="14" fillId="15" borderId="0" xfId="0" applyFont="1" applyFill="1" applyBorder="1" applyAlignment="1">
      <alignment horizontal="center" vertical="center"/>
    </xf>
    <xf numFmtId="0" fontId="1" fillId="20" borderId="0" xfId="0" applyFont="1" applyFill="1" applyAlignment="1">
      <alignment horizontal="center"/>
    </xf>
    <xf numFmtId="0" fontId="14" fillId="15" borderId="0" xfId="7" applyFont="1" applyFill="1" applyBorder="1" applyAlignment="1">
      <alignment horizontal="center" vertical="center"/>
    </xf>
    <xf numFmtId="3" fontId="14" fillId="15" borderId="0" xfId="7" applyNumberFormat="1" applyFont="1" applyFill="1" applyBorder="1" applyAlignment="1">
      <alignment horizontal="center" vertical="center"/>
    </xf>
    <xf numFmtId="165" fontId="14" fillId="15" borderId="4" xfId="7" applyNumberFormat="1" applyFont="1" applyFill="1" applyBorder="1" applyAlignment="1">
      <alignment horizontal="right" vertical="center"/>
    </xf>
    <xf numFmtId="165" fontId="14" fillId="15" borderId="5" xfId="7" applyNumberFormat="1" applyFont="1" applyFill="1" applyBorder="1" applyAlignment="1">
      <alignment horizontal="right" vertical="center"/>
    </xf>
    <xf numFmtId="165" fontId="14" fillId="15" borderId="0" xfId="7" applyNumberFormat="1" applyFont="1" applyFill="1" applyBorder="1" applyAlignment="1">
      <alignment horizontal="right" vertical="center"/>
    </xf>
    <xf numFmtId="0" fontId="1" fillId="20" borderId="0" xfId="0" applyFont="1" applyFill="1" applyAlignment="1">
      <alignment horizontal="right"/>
    </xf>
    <xf numFmtId="165" fontId="14" fillId="15" borderId="4" xfId="0" applyNumberFormat="1" applyFont="1" applyFill="1" applyBorder="1" applyAlignment="1">
      <alignment horizontal="right" vertical="center"/>
    </xf>
    <xf numFmtId="165" fontId="14" fillId="21" borderId="4" xfId="0" applyNumberFormat="1" applyFont="1" applyFill="1" applyBorder="1" applyAlignment="1">
      <alignment horizontal="right" vertical="center"/>
    </xf>
    <xf numFmtId="165" fontId="1" fillId="20" borderId="0" xfId="0" applyNumberFormat="1" applyFont="1" applyFill="1" applyAlignment="1">
      <alignment horizontal="right"/>
    </xf>
    <xf numFmtId="0" fontId="14" fillId="15" borderId="9" xfId="0" applyFont="1" applyFill="1" applyBorder="1" applyAlignment="1">
      <alignment horizontal="left" vertical="center"/>
    </xf>
    <xf numFmtId="165" fontId="14" fillId="15" borderId="9" xfId="0" applyNumberFormat="1" applyFont="1" applyFill="1" applyBorder="1" applyAlignment="1">
      <alignment horizontal="left" vertical="center"/>
    </xf>
    <xf numFmtId="165" fontId="14" fillId="15" borderId="9" xfId="0" applyNumberFormat="1" applyFont="1" applyFill="1" applyBorder="1" applyAlignment="1">
      <alignment horizontal="right" vertical="center"/>
    </xf>
    <xf numFmtId="165" fontId="1" fillId="15" borderId="4" xfId="0" applyNumberFormat="1" applyFont="1" applyFill="1" applyBorder="1" applyAlignment="1">
      <alignment horizontal="left" vertical="center" wrapText="1"/>
    </xf>
    <xf numFmtId="49" fontId="1" fillId="15" borderId="5" xfId="0" applyNumberFormat="1" applyFont="1" applyFill="1" applyBorder="1" applyAlignment="1">
      <alignment horizontal="left" vertical="center"/>
    </xf>
    <xf numFmtId="165" fontId="1" fillId="15" borderId="0" xfId="0" applyNumberFormat="1" applyFont="1" applyFill="1" applyBorder="1" applyAlignment="1">
      <alignment horizontal="left" vertical="center" wrapText="1"/>
    </xf>
    <xf numFmtId="49" fontId="1" fillId="15" borderId="0" xfId="0" applyNumberFormat="1" applyFont="1" applyFill="1" applyBorder="1" applyAlignment="1">
      <alignment horizontal="left" vertical="center"/>
    </xf>
    <xf numFmtId="0" fontId="14" fillId="15" borderId="9" xfId="0" applyFont="1" applyFill="1" applyBorder="1" applyAlignment="1">
      <alignment horizontal="left" vertical="center" wrapText="1"/>
    </xf>
    <xf numFmtId="165" fontId="14" fillId="15" borderId="0" xfId="7" applyNumberFormat="1" applyFont="1" applyFill="1" applyBorder="1" applyAlignment="1">
      <alignment horizontal="left" vertical="center" wrapText="1"/>
    </xf>
    <xf numFmtId="165" fontId="1" fillId="15" borderId="5" xfId="0" applyNumberFormat="1" applyFont="1" applyFill="1" applyBorder="1" applyAlignment="1">
      <alignment horizontal="left" vertical="center" wrapText="1"/>
    </xf>
    <xf numFmtId="165" fontId="1" fillId="27" borderId="5" xfId="0" applyNumberFormat="1" applyFont="1" applyFill="1" applyBorder="1" applyAlignment="1">
      <alignment horizontal="left" vertical="center" wrapText="1"/>
    </xf>
    <xf numFmtId="0" fontId="1" fillId="15" borderId="9" xfId="0" applyFont="1" applyFill="1" applyBorder="1" applyAlignment="1">
      <alignment horizontal="left" vertical="center"/>
    </xf>
    <xf numFmtId="165" fontId="1" fillId="15" borderId="9" xfId="0" applyNumberFormat="1" applyFont="1" applyFill="1" applyBorder="1" applyAlignment="1">
      <alignment horizontal="right" vertical="center"/>
    </xf>
    <xf numFmtId="3" fontId="14" fillId="15" borderId="9" xfId="0" applyNumberFormat="1" applyFont="1" applyFill="1" applyBorder="1" applyAlignment="1">
      <alignment horizontal="center" vertical="center"/>
    </xf>
    <xf numFmtId="3" fontId="14" fillId="15" borderId="4" xfId="7" applyNumberFormat="1" applyFont="1" applyFill="1" applyBorder="1" applyAlignment="1">
      <alignment horizontal="center" vertical="center"/>
    </xf>
    <xf numFmtId="0" fontId="14" fillId="15" borderId="9" xfId="0" applyFont="1" applyFill="1" applyBorder="1" applyAlignment="1">
      <alignment horizontal="center" vertical="center"/>
    </xf>
    <xf numFmtId="0" fontId="14" fillId="15" borderId="4" xfId="7" applyFont="1" applyFill="1" applyBorder="1" applyAlignment="1">
      <alignment horizontal="center" vertical="center"/>
    </xf>
    <xf numFmtId="3" fontId="14" fillId="15" borderId="4" xfId="0" applyNumberFormat="1" applyFont="1" applyFill="1" applyBorder="1" applyAlignment="1">
      <alignment horizontal="center" vertical="center"/>
    </xf>
    <xf numFmtId="3" fontId="1" fillId="15" borderId="9" xfId="0" applyNumberFormat="1" applyFont="1" applyFill="1" applyBorder="1" applyAlignment="1">
      <alignment horizontal="center" vertical="center"/>
    </xf>
    <xf numFmtId="0" fontId="14" fillId="15" borderId="4" xfId="0" applyFont="1" applyFill="1" applyBorder="1" applyAlignment="1">
      <alignment horizontal="center" vertical="center"/>
    </xf>
    <xf numFmtId="1" fontId="14" fillId="15" borderId="9" xfId="0" applyNumberFormat="1" applyFont="1" applyFill="1" applyBorder="1" applyAlignment="1">
      <alignment horizontal="center" vertical="center"/>
    </xf>
    <xf numFmtId="0" fontId="1" fillId="15" borderId="9" xfId="0" applyFont="1" applyFill="1" applyBorder="1" applyAlignment="1">
      <alignment horizontal="center" vertical="center"/>
    </xf>
    <xf numFmtId="0" fontId="31" fillId="15" borderId="8" xfId="0" applyFont="1" applyFill="1" applyBorder="1" applyAlignment="1">
      <alignment horizontal="left" vertical="center"/>
    </xf>
    <xf numFmtId="0" fontId="31" fillId="2" borderId="17" xfId="7" applyFont="1" applyFill="1" applyBorder="1" applyAlignment="1">
      <alignment horizontal="left" vertical="center"/>
    </xf>
    <xf numFmtId="0" fontId="9" fillId="12" borderId="5" xfId="7" applyFont="1" applyFill="1" applyBorder="1" applyAlignment="1">
      <alignment horizontal="left" vertical="center"/>
    </xf>
    <xf numFmtId="0" fontId="9" fillId="15" borderId="5" xfId="0" applyFont="1" applyFill="1" applyBorder="1" applyAlignment="1">
      <alignment horizontal="left" vertical="center"/>
    </xf>
    <xf numFmtId="0" fontId="9" fillId="2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30" fillId="15" borderId="20" xfId="0" applyFont="1" applyFill="1" applyBorder="1" applyAlignment="1">
      <alignment horizontal="center" vertical="center"/>
    </xf>
    <xf numFmtId="1" fontId="30" fillId="29" borderId="4" xfId="0" applyNumberFormat="1" applyFont="1" applyFill="1" applyBorder="1" applyAlignment="1">
      <alignment horizontal="center" vertical="center"/>
    </xf>
    <xf numFmtId="0" fontId="31" fillId="31" borderId="4" xfId="0" applyFont="1" applyFill="1" applyBorder="1" applyAlignment="1">
      <alignment horizontal="left" vertical="center"/>
    </xf>
    <xf numFmtId="0" fontId="31" fillId="31" borderId="4" xfId="0" applyFont="1" applyFill="1" applyBorder="1" applyAlignment="1">
      <alignment horizontal="center" vertical="center"/>
    </xf>
    <xf numFmtId="3" fontId="31" fillId="31" borderId="4" xfId="1" applyNumberFormat="1" applyFont="1" applyFill="1" applyBorder="1" applyAlignment="1">
      <alignment horizontal="center" vertical="center"/>
    </xf>
    <xf numFmtId="165" fontId="3" fillId="29" borderId="5" xfId="0" applyNumberFormat="1" applyFont="1" applyFill="1" applyBorder="1" applyAlignment="1">
      <alignment horizontal="center" vertical="center" wrapText="1"/>
    </xf>
    <xf numFmtId="165" fontId="31" fillId="31" borderId="4" xfId="0" applyNumberFormat="1" applyFont="1" applyFill="1" applyBorder="1" applyAlignment="1">
      <alignment horizontal="center" vertical="center"/>
    </xf>
    <xf numFmtId="165" fontId="20" fillId="0" borderId="0" xfId="0" applyNumberFormat="1" applyFont="1" applyBorder="1"/>
    <xf numFmtId="1" fontId="30" fillId="15" borderId="4" xfId="0" applyNumberFormat="1" applyFont="1" applyFill="1" applyBorder="1" applyAlignment="1">
      <alignment horizontal="center" vertical="center"/>
    </xf>
    <xf numFmtId="0" fontId="31" fillId="15" borderId="4" xfId="12" applyFont="1" applyFill="1" applyBorder="1" applyAlignment="1">
      <alignment horizontal="left" vertical="center"/>
    </xf>
    <xf numFmtId="3" fontId="31" fillId="15" borderId="4" xfId="1" applyNumberFormat="1" applyFont="1" applyFill="1" applyBorder="1" applyAlignment="1">
      <alignment horizontal="center" vertical="center"/>
    </xf>
    <xf numFmtId="165" fontId="20" fillId="15" borderId="4" xfId="0" applyNumberFormat="1" applyFont="1" applyFill="1" applyBorder="1" applyAlignment="1">
      <alignment horizontal="center" vertical="center" wrapText="1"/>
    </xf>
    <xf numFmtId="165" fontId="9" fillId="15" borderId="9" xfId="0" applyNumberFormat="1" applyFont="1" applyFill="1" applyBorder="1" applyAlignment="1">
      <alignment horizontal="center" vertical="center"/>
    </xf>
    <xf numFmtId="165" fontId="31" fillId="15" borderId="22" xfId="7" applyNumberFormat="1" applyFont="1" applyFill="1" applyBorder="1" applyAlignment="1">
      <alignment horizontal="center" vertical="center"/>
    </xf>
    <xf numFmtId="165" fontId="31" fillId="20" borderId="0" xfId="0" applyNumberFormat="1" applyFont="1" applyFill="1" applyBorder="1" applyAlignment="1">
      <alignment horizontal="center" vertical="center"/>
    </xf>
    <xf numFmtId="165" fontId="7" fillId="20" borderId="0" xfId="0" applyNumberFormat="1" applyFont="1" applyFill="1" applyBorder="1" applyAlignment="1">
      <alignment horizontal="center" vertical="center"/>
    </xf>
    <xf numFmtId="165" fontId="6" fillId="15" borderId="9" xfId="0" applyNumberFormat="1" applyFont="1" applyFill="1" applyBorder="1" applyAlignment="1">
      <alignment horizontal="center" vertical="center"/>
    </xf>
    <xf numFmtId="165" fontId="5" fillId="15" borderId="2" xfId="7" applyNumberFormat="1" applyFont="1" applyFill="1" applyBorder="1" applyAlignment="1">
      <alignment horizontal="center" vertical="center"/>
    </xf>
    <xf numFmtId="165" fontId="5" fillId="15" borderId="4" xfId="7" applyNumberFormat="1" applyFont="1" applyFill="1" applyBorder="1" applyAlignment="1">
      <alignment horizontal="center" vertical="center"/>
    </xf>
    <xf numFmtId="165" fontId="5" fillId="15" borderId="23" xfId="0" applyNumberFormat="1" applyFont="1" applyFill="1" applyBorder="1" applyAlignment="1">
      <alignment horizontal="center" vertical="center"/>
    </xf>
    <xf numFmtId="165" fontId="20" fillId="15" borderId="22" xfId="0" applyNumberFormat="1" applyFont="1" applyFill="1" applyBorder="1" applyAlignment="1">
      <alignment horizontal="center" vertical="center"/>
    </xf>
    <xf numFmtId="165" fontId="31" fillId="21" borderId="4" xfId="0" applyNumberFormat="1" applyFont="1" applyFill="1" applyBorder="1" applyAlignment="1">
      <alignment horizontal="center" vertical="center"/>
    </xf>
    <xf numFmtId="165" fontId="31" fillId="15" borderId="20" xfId="0" applyNumberFormat="1" applyFont="1" applyFill="1" applyBorder="1" applyAlignment="1">
      <alignment horizontal="center" vertical="center"/>
    </xf>
    <xf numFmtId="165" fontId="6" fillId="15" borderId="9" xfId="8" applyNumberFormat="1" applyFont="1" applyFill="1" applyBorder="1" applyAlignment="1">
      <alignment horizontal="center" vertical="center"/>
    </xf>
    <xf numFmtId="165" fontId="31" fillId="15" borderId="8" xfId="8" applyNumberFormat="1" applyFont="1" applyFill="1" applyBorder="1" applyAlignment="1">
      <alignment horizontal="center" vertical="center"/>
    </xf>
    <xf numFmtId="165" fontId="31" fillId="15" borderId="0" xfId="8" applyNumberFormat="1" applyFont="1" applyFill="1" applyBorder="1" applyAlignment="1">
      <alignment horizontal="center" vertical="center"/>
    </xf>
    <xf numFmtId="165" fontId="5" fillId="15" borderId="0" xfId="8" applyNumberFormat="1" applyFont="1" applyFill="1" applyBorder="1" applyAlignment="1">
      <alignment horizontal="center" vertical="center"/>
    </xf>
    <xf numFmtId="165" fontId="31" fillId="20" borderId="4" xfId="0" applyNumberFormat="1" applyFont="1" applyFill="1" applyBorder="1" applyAlignment="1">
      <alignment horizontal="center" vertical="center"/>
    </xf>
    <xf numFmtId="165" fontId="15" fillId="27" borderId="0" xfId="0" applyNumberFormat="1" applyFont="1" applyFill="1" applyBorder="1" applyAlignment="1">
      <alignment horizontal="center" vertical="center" wrapText="1"/>
    </xf>
    <xf numFmtId="0" fontId="31" fillId="19" borderId="4" xfId="14" applyFont="1" applyFill="1" applyBorder="1" applyAlignment="1">
      <alignment horizontal="left" vertical="center" wrapText="1"/>
    </xf>
    <xf numFmtId="0" fontId="31" fillId="19" borderId="17" xfId="14" applyFont="1" applyFill="1" applyBorder="1" applyAlignment="1">
      <alignment horizontal="left" vertical="center" wrapText="1"/>
    </xf>
    <xf numFmtId="165" fontId="3" fillId="15" borderId="9" xfId="0" applyNumberFormat="1" applyFont="1" applyFill="1" applyBorder="1" applyAlignment="1">
      <alignment horizontal="center" vertical="center"/>
    </xf>
    <xf numFmtId="0" fontId="14" fillId="15" borderId="6" xfId="0" applyFont="1" applyFill="1" applyBorder="1" applyAlignment="1">
      <alignment horizontal="left" vertical="center"/>
    </xf>
    <xf numFmtId="0" fontId="14" fillId="15" borderId="7" xfId="0" applyFont="1" applyFill="1" applyBorder="1" applyAlignment="1">
      <alignment horizontal="left" vertical="center"/>
    </xf>
    <xf numFmtId="1" fontId="14" fillId="15" borderId="6" xfId="0" applyNumberFormat="1" applyFont="1" applyFill="1" applyBorder="1" applyAlignment="1">
      <alignment horizontal="left" vertical="center"/>
    </xf>
    <xf numFmtId="1" fontId="14" fillId="15" borderId="4" xfId="0" applyNumberFormat="1" applyFont="1" applyFill="1" applyBorder="1" applyAlignment="1">
      <alignment horizontal="left" vertical="center"/>
    </xf>
    <xf numFmtId="0" fontId="1" fillId="15" borderId="6" xfId="0" applyFont="1" applyFill="1" applyBorder="1" applyAlignment="1">
      <alignment horizontal="left" vertical="center"/>
    </xf>
    <xf numFmtId="0" fontId="15" fillId="20" borderId="0" xfId="0" applyFont="1" applyFill="1" applyAlignment="1">
      <alignment horizontal="center"/>
    </xf>
    <xf numFmtId="0" fontId="47" fillId="20" borderId="0" xfId="0" applyFont="1" applyFill="1" applyAlignment="1">
      <alignment horizontal="left"/>
    </xf>
    <xf numFmtId="0" fontId="47" fillId="20" borderId="0" xfId="0" applyFont="1" applyFill="1" applyAlignment="1">
      <alignment horizontal="center"/>
    </xf>
    <xf numFmtId="165" fontId="47" fillId="20" borderId="0" xfId="0" applyNumberFormat="1" applyFont="1" applyFill="1" applyAlignment="1">
      <alignment horizontal="right"/>
    </xf>
    <xf numFmtId="3" fontId="47" fillId="20" borderId="0" xfId="0" applyNumberFormat="1" applyFont="1" applyFill="1" applyAlignment="1">
      <alignment horizontal="center"/>
    </xf>
    <xf numFmtId="0" fontId="13" fillId="15" borderId="0" xfId="0" applyFont="1" applyFill="1" applyBorder="1" applyAlignment="1">
      <alignment horizontal="left" vertical="center"/>
    </xf>
    <xf numFmtId="0" fontId="13" fillId="15" borderId="0" xfId="7" applyFont="1" applyFill="1" applyBorder="1" applyAlignment="1">
      <alignment horizontal="left" vertical="center"/>
    </xf>
    <xf numFmtId="0" fontId="13" fillId="15" borderId="0" xfId="7" applyFont="1" applyFill="1" applyBorder="1" applyAlignment="1">
      <alignment horizontal="center" vertical="center"/>
    </xf>
    <xf numFmtId="3" fontId="13" fillId="15" borderId="0" xfId="7" applyNumberFormat="1" applyFont="1" applyFill="1" applyBorder="1" applyAlignment="1">
      <alignment horizontal="center" vertical="center"/>
    </xf>
    <xf numFmtId="165" fontId="15" fillId="15" borderId="0" xfId="0" applyNumberFormat="1" applyFont="1" applyFill="1" applyBorder="1" applyAlignment="1">
      <alignment horizontal="left" vertical="center" wrapText="1"/>
    </xf>
    <xf numFmtId="49" fontId="15" fillId="15" borderId="0" xfId="0" applyNumberFormat="1" applyFont="1" applyFill="1" applyBorder="1" applyAlignment="1">
      <alignment horizontal="left" vertical="center"/>
    </xf>
    <xf numFmtId="165" fontId="13" fillId="15" borderId="0" xfId="7" applyNumberFormat="1" applyFont="1" applyFill="1" applyBorder="1" applyAlignment="1">
      <alignment horizontal="right" vertical="center"/>
    </xf>
    <xf numFmtId="0" fontId="47" fillId="20" borderId="0" xfId="0" applyFont="1" applyFill="1" applyAlignment="1">
      <alignment vertical="center" wrapText="1"/>
    </xf>
    <xf numFmtId="0" fontId="47" fillId="20" borderId="0" xfId="0" applyFont="1" applyFill="1" applyAlignment="1">
      <alignment vertical="top"/>
    </xf>
    <xf numFmtId="0" fontId="1" fillId="20" borderId="29" xfId="0" applyFont="1" applyFill="1" applyBorder="1" applyAlignment="1">
      <alignment horizontal="left"/>
    </xf>
    <xf numFmtId="165" fontId="40" fillId="20" borderId="2" xfId="0" applyNumberFormat="1" applyFont="1" applyFill="1" applyBorder="1" applyAlignment="1">
      <alignment horizontal="center" vertical="center"/>
    </xf>
    <xf numFmtId="165" fontId="41" fillId="20" borderId="2" xfId="0" applyNumberFormat="1" applyFont="1" applyFill="1" applyBorder="1" applyAlignment="1">
      <alignment horizontal="center" vertical="center"/>
    </xf>
    <xf numFmtId="165" fontId="3" fillId="15" borderId="3" xfId="7" applyNumberFormat="1" applyFont="1" applyFill="1" applyBorder="1" applyAlignment="1">
      <alignment horizontal="center" vertical="center"/>
    </xf>
    <xf numFmtId="165" fontId="3" fillId="32" borderId="5" xfId="0" applyNumberFormat="1" applyFont="1" applyFill="1" applyBorder="1" applyAlignment="1">
      <alignment horizontal="center" vertical="center" wrapText="1"/>
    </xf>
    <xf numFmtId="165" fontId="6" fillId="36" borderId="9" xfId="0" applyNumberFormat="1" applyFont="1" applyFill="1" applyBorder="1" applyAlignment="1">
      <alignment horizontal="center" vertical="center"/>
    </xf>
    <xf numFmtId="165" fontId="6" fillId="36" borderId="0" xfId="7" applyNumberFormat="1" applyFont="1" applyFill="1" applyBorder="1" applyAlignment="1">
      <alignment horizontal="center" vertical="center"/>
    </xf>
    <xf numFmtId="165" fontId="5" fillId="36" borderId="2" xfId="7" applyNumberFormat="1" applyFont="1" applyFill="1" applyBorder="1" applyAlignment="1">
      <alignment horizontal="center" vertical="center"/>
    </xf>
    <xf numFmtId="165" fontId="5" fillId="36" borderId="4" xfId="7" applyNumberFormat="1" applyFont="1" applyFill="1" applyBorder="1" applyAlignment="1">
      <alignment horizontal="center" vertical="center"/>
    </xf>
    <xf numFmtId="165" fontId="20" fillId="36" borderId="0" xfId="0" applyNumberFormat="1" applyFont="1" applyFill="1" applyBorder="1" applyAlignment="1">
      <alignment horizontal="center" vertical="center"/>
    </xf>
    <xf numFmtId="165" fontId="25" fillId="36" borderId="4" xfId="0" applyNumberFormat="1" applyFont="1" applyFill="1" applyBorder="1" applyAlignment="1">
      <alignment horizontal="center" vertical="center"/>
    </xf>
    <xf numFmtId="165" fontId="28" fillId="36" borderId="4" xfId="0" applyNumberFormat="1" applyFont="1" applyFill="1" applyBorder="1" applyAlignment="1">
      <alignment horizontal="center" vertical="center"/>
    </xf>
    <xf numFmtId="165" fontId="6" fillId="36" borderId="4" xfId="0" applyNumberFormat="1" applyFont="1" applyFill="1" applyBorder="1" applyAlignment="1">
      <alignment horizontal="center" vertical="center"/>
    </xf>
    <xf numFmtId="165" fontId="5" fillId="36" borderId="23" xfId="0" applyNumberFormat="1" applyFont="1" applyFill="1" applyBorder="1" applyAlignment="1">
      <alignment horizontal="center" vertical="center"/>
    </xf>
    <xf numFmtId="165" fontId="5" fillId="36" borderId="0" xfId="0" applyNumberFormat="1" applyFont="1" applyFill="1" applyBorder="1" applyAlignment="1">
      <alignment horizontal="center" vertical="center"/>
    </xf>
    <xf numFmtId="165" fontId="5" fillId="37" borderId="0" xfId="0" applyNumberFormat="1" applyFont="1" applyFill="1" applyBorder="1" applyAlignment="1">
      <alignment horizontal="center" vertical="center"/>
    </xf>
    <xf numFmtId="0" fontId="6" fillId="36" borderId="4" xfId="0" applyFont="1" applyFill="1" applyBorder="1" applyAlignment="1">
      <alignment horizontal="center" vertical="center"/>
    </xf>
    <xf numFmtId="165" fontId="31" fillId="36" borderId="4" xfId="0" applyNumberFormat="1" applyFont="1" applyFill="1" applyBorder="1" applyAlignment="1">
      <alignment horizontal="center" vertical="center"/>
    </xf>
    <xf numFmtId="165" fontId="31" fillId="36" borderId="4" xfId="7" applyNumberFormat="1" applyFont="1" applyFill="1" applyBorder="1" applyAlignment="1">
      <alignment horizontal="center" vertical="center"/>
    </xf>
    <xf numFmtId="165" fontId="31" fillId="36" borderId="22" xfId="7" applyNumberFormat="1" applyFont="1" applyFill="1" applyBorder="1" applyAlignment="1">
      <alignment horizontal="center" vertical="center"/>
    </xf>
    <xf numFmtId="165" fontId="20" fillId="36" borderId="4" xfId="0" applyNumberFormat="1" applyFont="1" applyFill="1" applyBorder="1" applyAlignment="1">
      <alignment horizontal="center" vertical="center"/>
    </xf>
    <xf numFmtId="165" fontId="20" fillId="36" borderId="22" xfId="0" applyNumberFormat="1" applyFont="1" applyFill="1" applyBorder="1" applyAlignment="1">
      <alignment horizontal="center" vertical="center"/>
    </xf>
    <xf numFmtId="165" fontId="30" fillId="36" borderId="0" xfId="7" applyNumberFormat="1" applyFont="1" applyFill="1" applyBorder="1" applyAlignment="1">
      <alignment horizontal="center" vertical="center"/>
    </xf>
    <xf numFmtId="165" fontId="34" fillId="36" borderId="5" xfId="0" applyNumberFormat="1" applyFont="1" applyFill="1" applyBorder="1" applyAlignment="1">
      <alignment horizontal="center" vertical="center"/>
    </xf>
    <xf numFmtId="165" fontId="33" fillId="36" borderId="5" xfId="0" applyNumberFormat="1" applyFont="1" applyFill="1" applyBorder="1" applyAlignment="1">
      <alignment horizontal="center" vertical="center"/>
    </xf>
    <xf numFmtId="165" fontId="30" fillId="36" borderId="4" xfId="0" applyNumberFormat="1" applyFont="1" applyFill="1" applyBorder="1" applyAlignment="1">
      <alignment horizontal="center" vertical="center"/>
    </xf>
    <xf numFmtId="165" fontId="31" fillId="36" borderId="0" xfId="0" applyNumberFormat="1" applyFont="1" applyFill="1" applyBorder="1" applyAlignment="1">
      <alignment horizontal="center" vertical="center"/>
    </xf>
    <xf numFmtId="165" fontId="31" fillId="38" borderId="4" xfId="0" applyNumberFormat="1" applyFont="1" applyFill="1" applyBorder="1" applyAlignment="1">
      <alignment horizontal="center" vertical="center"/>
    </xf>
    <xf numFmtId="165" fontId="31" fillId="36" borderId="20" xfId="0" applyNumberFormat="1" applyFont="1" applyFill="1" applyBorder="1" applyAlignment="1">
      <alignment horizontal="center" vertical="center"/>
    </xf>
    <xf numFmtId="165" fontId="30" fillId="36" borderId="5" xfId="0" applyNumberFormat="1" applyFont="1" applyFill="1" applyBorder="1" applyAlignment="1">
      <alignment horizontal="center" vertical="center"/>
    </xf>
    <xf numFmtId="165" fontId="31" fillId="36" borderId="5" xfId="0" applyNumberFormat="1" applyFont="1" applyFill="1" applyBorder="1" applyAlignment="1">
      <alignment horizontal="center" vertical="center"/>
    </xf>
    <xf numFmtId="165" fontId="31" fillId="37" borderId="0" xfId="0" applyNumberFormat="1" applyFont="1" applyFill="1" applyBorder="1" applyAlignment="1">
      <alignment horizontal="center" vertical="center"/>
    </xf>
    <xf numFmtId="0" fontId="30" fillId="36" borderId="4" xfId="0" applyFont="1" applyFill="1" applyBorder="1" applyAlignment="1">
      <alignment horizontal="center" vertical="center"/>
    </xf>
    <xf numFmtId="0" fontId="30" fillId="36" borderId="20" xfId="0" applyFont="1" applyFill="1" applyBorder="1" applyAlignment="1">
      <alignment horizontal="center" vertical="center"/>
    </xf>
    <xf numFmtId="0" fontId="30" fillId="36" borderId="0" xfId="0" applyFont="1" applyFill="1" applyBorder="1" applyAlignment="1">
      <alignment horizontal="center" vertical="center"/>
    </xf>
    <xf numFmtId="165" fontId="6" fillId="36" borderId="9" xfId="8" applyNumberFormat="1" applyFont="1" applyFill="1" applyBorder="1" applyAlignment="1">
      <alignment horizontal="center" vertical="center"/>
    </xf>
    <xf numFmtId="165" fontId="31" fillId="36" borderId="4" xfId="8" applyNumberFormat="1" applyFont="1" applyFill="1" applyBorder="1" applyAlignment="1">
      <alignment horizontal="center" vertical="center"/>
    </xf>
    <xf numFmtId="165" fontId="31" fillId="36" borderId="4" xfId="10" applyNumberFormat="1" applyFont="1" applyFill="1" applyBorder="1" applyAlignment="1">
      <alignment horizontal="center" vertical="center"/>
    </xf>
    <xf numFmtId="165" fontId="31" fillId="36" borderId="8" xfId="8" applyNumberFormat="1" applyFont="1" applyFill="1" applyBorder="1" applyAlignment="1">
      <alignment horizontal="center" vertical="center"/>
    </xf>
    <xf numFmtId="165" fontId="31" fillId="36" borderId="0" xfId="8" applyNumberFormat="1" applyFont="1" applyFill="1" applyBorder="1" applyAlignment="1">
      <alignment horizontal="center" vertical="center"/>
    </xf>
    <xf numFmtId="165" fontId="5" fillId="36" borderId="0" xfId="8" applyNumberFormat="1" applyFont="1" applyFill="1" applyBorder="1" applyAlignment="1">
      <alignment horizontal="center" vertical="center"/>
    </xf>
    <xf numFmtId="165" fontId="32" fillId="36" borderId="5" xfId="0" applyNumberFormat="1" applyFont="1" applyFill="1" applyBorder="1" applyAlignment="1">
      <alignment horizontal="center" vertical="center"/>
    </xf>
    <xf numFmtId="165" fontId="9" fillId="36" borderId="9" xfId="0" applyNumberFormat="1" applyFont="1" applyFill="1" applyBorder="1" applyAlignment="1">
      <alignment horizontal="center" vertical="center"/>
    </xf>
    <xf numFmtId="165" fontId="31" fillId="36" borderId="22" xfId="0" applyNumberFormat="1" applyFont="1" applyFill="1" applyBorder="1" applyAlignment="1">
      <alignment horizontal="center" vertical="center"/>
    </xf>
    <xf numFmtId="165" fontId="31" fillId="36" borderId="0" xfId="7" applyNumberFormat="1" applyFont="1" applyFill="1" applyBorder="1" applyAlignment="1">
      <alignment horizontal="center" vertical="center"/>
    </xf>
    <xf numFmtId="165" fontId="33" fillId="36" borderId="4" xfId="0" applyNumberFormat="1" applyFont="1" applyFill="1" applyBorder="1" applyAlignment="1">
      <alignment horizontal="center" vertical="center"/>
    </xf>
    <xf numFmtId="165" fontId="30" fillId="36" borderId="17" xfId="0" applyNumberFormat="1" applyFont="1" applyFill="1" applyBorder="1" applyAlignment="1">
      <alignment horizontal="center" vertical="center"/>
    </xf>
    <xf numFmtId="165" fontId="7" fillId="37" borderId="0" xfId="0" applyNumberFormat="1" applyFont="1" applyFill="1" applyBorder="1" applyAlignment="1">
      <alignment horizontal="center" vertical="center"/>
    </xf>
    <xf numFmtId="165" fontId="6" fillId="36" borderId="0" xfId="0" applyNumberFormat="1" applyFont="1" applyFill="1" applyBorder="1" applyAlignment="1">
      <alignment horizontal="center" vertical="center"/>
    </xf>
    <xf numFmtId="0" fontId="31" fillId="39" borderId="4" xfId="13" applyFont="1" applyFill="1" applyBorder="1" applyAlignment="1">
      <alignment horizontal="center" vertical="center" wrapText="1"/>
    </xf>
    <xf numFmtId="165" fontId="6" fillId="36" borderId="3" xfId="0" applyNumberFormat="1" applyFont="1" applyFill="1" applyBorder="1" applyAlignment="1">
      <alignment horizontal="center" vertical="center"/>
    </xf>
    <xf numFmtId="165" fontId="5" fillId="36" borderId="5" xfId="0" applyNumberFormat="1" applyFont="1" applyFill="1" applyBorder="1" applyAlignment="1">
      <alignment horizontal="center" vertical="center"/>
    </xf>
    <xf numFmtId="165" fontId="31" fillId="36" borderId="17" xfId="0" applyNumberFormat="1" applyFont="1" applyFill="1" applyBorder="1" applyAlignment="1">
      <alignment horizontal="center" vertical="center"/>
    </xf>
    <xf numFmtId="165" fontId="30" fillId="36" borderId="3" xfId="0" applyNumberFormat="1" applyFont="1" applyFill="1" applyBorder="1" applyAlignment="1">
      <alignment horizontal="center" vertical="center"/>
    </xf>
    <xf numFmtId="165" fontId="3" fillId="36" borderId="9" xfId="0" applyNumberFormat="1" applyFont="1" applyFill="1" applyBorder="1" applyAlignment="1">
      <alignment horizontal="center" vertical="center"/>
    </xf>
    <xf numFmtId="165" fontId="39" fillId="36" borderId="4" xfId="0" applyNumberFormat="1" applyFont="1" applyFill="1" applyBorder="1" applyAlignment="1">
      <alignment horizontal="center" vertical="center"/>
    </xf>
    <xf numFmtId="165" fontId="14" fillId="36" borderId="9" xfId="0" applyNumberFormat="1" applyFont="1" applyFill="1" applyBorder="1" applyAlignment="1">
      <alignment horizontal="right" vertical="center"/>
    </xf>
    <xf numFmtId="165" fontId="14" fillId="36" borderId="0" xfId="7" applyNumberFormat="1" applyFont="1" applyFill="1" applyBorder="1" applyAlignment="1">
      <alignment horizontal="right" vertical="center"/>
    </xf>
    <xf numFmtId="165" fontId="14" fillId="36" borderId="4" xfId="7" applyNumberFormat="1" applyFont="1" applyFill="1" applyBorder="1" applyAlignment="1">
      <alignment horizontal="right" vertical="center"/>
    </xf>
    <xf numFmtId="165" fontId="13" fillId="36" borderId="0" xfId="7" applyNumberFormat="1" applyFont="1" applyFill="1" applyBorder="1" applyAlignment="1">
      <alignment horizontal="right" vertical="center"/>
    </xf>
    <xf numFmtId="0" fontId="1" fillId="37" borderId="0" xfId="0" applyFont="1" applyFill="1" applyAlignment="1">
      <alignment horizontal="right"/>
    </xf>
    <xf numFmtId="165" fontId="1" fillId="36" borderId="9" xfId="0" applyNumberFormat="1" applyFont="1" applyFill="1" applyBorder="1" applyAlignment="1">
      <alignment horizontal="right" vertical="center"/>
    </xf>
    <xf numFmtId="3" fontId="47" fillId="37" borderId="0" xfId="0" applyNumberFormat="1" applyFont="1" applyFill="1" applyAlignment="1">
      <alignment horizontal="center"/>
    </xf>
    <xf numFmtId="165" fontId="1" fillId="37" borderId="0" xfId="0" applyNumberFormat="1" applyFont="1" applyFill="1" applyAlignment="1">
      <alignment horizontal="right"/>
    </xf>
    <xf numFmtId="0" fontId="31" fillId="21" borderId="4" xfId="0" applyFont="1" applyFill="1" applyBorder="1" applyAlignment="1">
      <alignment horizontal="left" vertical="center"/>
    </xf>
    <xf numFmtId="3" fontId="31" fillId="21" borderId="4" xfId="1" applyNumberFormat="1" applyFont="1" applyFill="1" applyBorder="1" applyAlignment="1">
      <alignment horizontal="center" vertical="center"/>
    </xf>
    <xf numFmtId="0" fontId="30" fillId="15" borderId="5" xfId="0" applyFont="1" applyFill="1" applyBorder="1" applyAlignment="1">
      <alignment horizontal="center" vertical="center" wrapText="1"/>
    </xf>
    <xf numFmtId="165" fontId="31" fillId="21" borderId="5" xfId="0" applyNumberFormat="1" applyFont="1" applyFill="1" applyBorder="1" applyAlignment="1">
      <alignment horizontal="center" vertical="center"/>
    </xf>
    <xf numFmtId="0" fontId="31" fillId="15" borderId="5" xfId="0" applyFont="1" applyFill="1" applyBorder="1" applyAlignment="1">
      <alignment horizontal="center" vertical="center"/>
    </xf>
    <xf numFmtId="165" fontId="3" fillId="33" borderId="5" xfId="7" applyNumberFormat="1" applyFont="1" applyFill="1" applyBorder="1" applyAlignment="1">
      <alignment horizontal="center" vertical="center" wrapText="1"/>
    </xf>
    <xf numFmtId="165" fontId="30" fillId="33" borderId="4" xfId="7" applyNumberFormat="1" applyFont="1" applyFill="1" applyBorder="1" applyAlignment="1">
      <alignment horizontal="center" vertical="center" wrapText="1"/>
    </xf>
    <xf numFmtId="0" fontId="6" fillId="15" borderId="0" xfId="12" applyFont="1" applyFill="1" applyBorder="1" applyAlignment="1">
      <alignment horizontal="left" vertical="center"/>
    </xf>
    <xf numFmtId="0" fontId="6" fillId="15" borderId="12" xfId="12" applyFont="1" applyFill="1" applyBorder="1" applyAlignment="1">
      <alignment horizontal="left" vertical="center"/>
    </xf>
    <xf numFmtId="0" fontId="20" fillId="2" borderId="4" xfId="7" applyFont="1" applyFill="1" applyBorder="1" applyAlignment="1">
      <alignment horizontal="left" vertical="center"/>
    </xf>
    <xf numFmtId="0" fontId="5" fillId="15" borderId="0" xfId="0" applyFont="1" applyFill="1" applyBorder="1" applyAlignment="1">
      <alignment horizontal="left" vertical="center"/>
    </xf>
    <xf numFmtId="0" fontId="6" fillId="15" borderId="13" xfId="0" applyFont="1" applyFill="1" applyBorder="1" applyAlignment="1">
      <alignment horizontal="left" vertical="center"/>
    </xf>
    <xf numFmtId="0" fontId="5" fillId="15" borderId="0" xfId="9" applyFont="1" applyFill="1" applyAlignment="1">
      <alignment horizontal="left" vertical="center"/>
    </xf>
    <xf numFmtId="0" fontId="7" fillId="34" borderId="30" xfId="0" applyFont="1" applyFill="1" applyBorder="1"/>
    <xf numFmtId="0" fontId="3" fillId="35" borderId="30" xfId="0" applyFont="1" applyFill="1" applyBorder="1"/>
    <xf numFmtId="165" fontId="30" fillId="35" borderId="30" xfId="7" applyNumberFormat="1" applyFont="1" applyFill="1" applyBorder="1" applyAlignment="1">
      <alignment horizontal="center" vertical="center"/>
    </xf>
    <xf numFmtId="165" fontId="32" fillId="35" borderId="30" xfId="0" applyNumberFormat="1" applyFont="1" applyFill="1" applyBorder="1" applyAlignment="1">
      <alignment horizontal="center" vertical="center"/>
    </xf>
    <xf numFmtId="165" fontId="33" fillId="35" borderId="30" xfId="0" applyNumberFormat="1" applyFont="1" applyFill="1" applyBorder="1" applyAlignment="1">
      <alignment horizontal="center" vertical="center"/>
    </xf>
    <xf numFmtId="165" fontId="31" fillId="35" borderId="30" xfId="0" applyNumberFormat="1" applyFont="1" applyFill="1" applyBorder="1" applyAlignment="1">
      <alignment horizontal="center" vertical="center"/>
    </xf>
    <xf numFmtId="0" fontId="20" fillId="34" borderId="30" xfId="0" applyFont="1" applyFill="1" applyBorder="1"/>
    <xf numFmtId="0" fontId="3" fillId="34" borderId="30" xfId="0" applyFont="1" applyFill="1" applyBorder="1"/>
    <xf numFmtId="165" fontId="20" fillId="34" borderId="30" xfId="0" applyNumberFormat="1" applyFont="1" applyFill="1" applyBorder="1"/>
    <xf numFmtId="165" fontId="6" fillId="40" borderId="9" xfId="0" applyNumberFormat="1" applyFont="1" applyFill="1" applyBorder="1" applyAlignment="1">
      <alignment horizontal="center" vertical="center"/>
    </xf>
    <xf numFmtId="165" fontId="6" fillId="40" borderId="0" xfId="7" applyNumberFormat="1" applyFont="1" applyFill="1" applyBorder="1" applyAlignment="1">
      <alignment horizontal="center" vertical="center"/>
    </xf>
    <xf numFmtId="165" fontId="3" fillId="40" borderId="5" xfId="0" applyNumberFormat="1" applyFont="1" applyFill="1" applyBorder="1" applyAlignment="1">
      <alignment horizontal="center" vertical="center" wrapText="1"/>
    </xf>
    <xf numFmtId="165" fontId="3" fillId="40" borderId="4" xfId="7" applyNumberFormat="1" applyFont="1" applyFill="1" applyBorder="1" applyAlignment="1">
      <alignment horizontal="center" vertical="center" wrapText="1"/>
    </xf>
    <xf numFmtId="165" fontId="31" fillId="40" borderId="0" xfId="7" applyNumberFormat="1" applyFont="1" applyFill="1" applyBorder="1" applyAlignment="1">
      <alignment horizontal="center" vertical="center"/>
    </xf>
    <xf numFmtId="165" fontId="30" fillId="40" borderId="0" xfId="7" applyNumberFormat="1" applyFont="1" applyFill="1" applyBorder="1" applyAlignment="1">
      <alignment horizontal="center" vertical="center"/>
    </xf>
    <xf numFmtId="165" fontId="32" fillId="41" borderId="4" xfId="0" applyNumberFormat="1" applyFont="1" applyFill="1" applyBorder="1" applyAlignment="1">
      <alignment horizontal="center" vertical="center"/>
    </xf>
    <xf numFmtId="165" fontId="30" fillId="40" borderId="25" xfId="0" applyNumberFormat="1" applyFont="1" applyFill="1" applyBorder="1" applyAlignment="1">
      <alignment horizontal="center" vertical="center"/>
    </xf>
    <xf numFmtId="165" fontId="31" fillId="40" borderId="0" xfId="0" applyNumberFormat="1" applyFont="1" applyFill="1" applyBorder="1" applyAlignment="1">
      <alignment horizontal="center" vertical="center"/>
    </xf>
    <xf numFmtId="165" fontId="31" fillId="41" borderId="0" xfId="0" applyNumberFormat="1" applyFont="1" applyFill="1" applyBorder="1" applyAlignment="1">
      <alignment horizontal="center" vertical="center"/>
    </xf>
    <xf numFmtId="165" fontId="5" fillId="40" borderId="0" xfId="0" applyNumberFormat="1" applyFont="1" applyFill="1" applyBorder="1" applyAlignment="1">
      <alignment horizontal="center" vertical="center"/>
    </xf>
    <xf numFmtId="165" fontId="33" fillId="40" borderId="4" xfId="0" applyNumberFormat="1" applyFont="1" applyFill="1" applyBorder="1" applyAlignment="1">
      <alignment horizontal="center" vertical="center"/>
    </xf>
    <xf numFmtId="0" fontId="31" fillId="9" borderId="4" xfId="7" applyFont="1" applyFill="1" applyBorder="1" applyAlignment="1">
      <alignment horizontal="left" vertical="center" wrapText="1"/>
    </xf>
    <xf numFmtId="0" fontId="30" fillId="29" borderId="4" xfId="0" applyFont="1" applyFill="1" applyBorder="1" applyAlignment="1">
      <alignment horizontal="center" vertical="center"/>
    </xf>
    <xf numFmtId="0" fontId="31" fillId="29" borderId="4" xfId="0" applyFont="1" applyFill="1" applyBorder="1" applyAlignment="1">
      <alignment horizontal="left" vertical="center"/>
    </xf>
    <xf numFmtId="0" fontId="31" fillId="29" borderId="4" xfId="7" applyFont="1" applyFill="1" applyBorder="1" applyAlignment="1">
      <alignment horizontal="center" vertical="center"/>
    </xf>
    <xf numFmtId="3" fontId="31" fillId="29" borderId="4" xfId="7" applyNumberFormat="1" applyFont="1" applyFill="1" applyBorder="1" applyAlignment="1">
      <alignment horizontal="center" vertical="center"/>
    </xf>
    <xf numFmtId="165" fontId="30" fillId="29" borderId="4" xfId="0" applyNumberFormat="1" applyFont="1" applyFill="1" applyBorder="1" applyAlignment="1">
      <alignment horizontal="center" vertical="center" wrapText="1"/>
    </xf>
    <xf numFmtId="165" fontId="30" fillId="29" borderId="4" xfId="0" applyNumberFormat="1" applyFont="1" applyFill="1" applyBorder="1" applyAlignment="1">
      <alignment horizontal="center" vertical="center"/>
    </xf>
    <xf numFmtId="49" fontId="35" fillId="29" borderId="4" xfId="0" applyNumberFormat="1" applyFont="1" applyFill="1" applyBorder="1" applyAlignment="1">
      <alignment horizontal="center" vertical="center" wrapText="1"/>
    </xf>
    <xf numFmtId="165" fontId="31" fillId="29" borderId="22" xfId="0" applyNumberFormat="1" applyFont="1" applyFill="1" applyBorder="1" applyAlignment="1">
      <alignment horizontal="center" vertical="center"/>
    </xf>
    <xf numFmtId="165" fontId="31" fillId="29" borderId="24" xfId="0" applyNumberFormat="1" applyFont="1" applyFill="1" applyBorder="1" applyAlignment="1">
      <alignment horizontal="center" vertical="center"/>
    </xf>
    <xf numFmtId="0" fontId="31" fillId="29" borderId="0" xfId="0" applyFont="1" applyFill="1" applyBorder="1" applyAlignment="1">
      <alignment horizontal="center" vertical="center"/>
    </xf>
    <xf numFmtId="0" fontId="31" fillId="15" borderId="4" xfId="11" applyFont="1" applyFill="1" applyBorder="1" applyAlignment="1">
      <alignment horizontal="center" vertical="center"/>
    </xf>
    <xf numFmtId="165" fontId="13" fillId="42" borderId="4" xfId="7" applyNumberFormat="1" applyFont="1" applyFill="1" applyBorder="1" applyAlignment="1">
      <alignment horizontal="center" vertical="center" wrapText="1"/>
    </xf>
    <xf numFmtId="165" fontId="48" fillId="42" borderId="4" xfId="7" applyNumberFormat="1" applyFont="1" applyFill="1" applyBorder="1" applyAlignment="1">
      <alignment horizontal="center" vertical="center" wrapText="1"/>
    </xf>
    <xf numFmtId="0" fontId="31" fillId="31" borderId="4" xfId="0" applyFont="1" applyFill="1" applyBorder="1" applyAlignment="1">
      <alignment horizontal="left" vertical="center" wrapText="1"/>
    </xf>
    <xf numFmtId="3" fontId="6" fillId="15" borderId="0" xfId="7" applyNumberFormat="1" applyFont="1" applyFill="1" applyBorder="1" applyAlignment="1">
      <alignment horizontal="center" vertical="center"/>
    </xf>
    <xf numFmtId="0" fontId="31" fillId="15" borderId="4" xfId="7" applyFont="1" applyFill="1" applyBorder="1" applyAlignment="1">
      <alignment horizontal="center" vertical="center" wrapText="1"/>
    </xf>
    <xf numFmtId="0" fontId="3" fillId="15" borderId="4" xfId="0" applyFont="1" applyFill="1" applyBorder="1" applyAlignment="1">
      <alignment horizontal="center" vertical="center"/>
    </xf>
    <xf numFmtId="0" fontId="20" fillId="15" borderId="4" xfId="7" applyFont="1" applyFill="1" applyBorder="1" applyAlignment="1">
      <alignment horizontal="left" vertical="center"/>
    </xf>
    <xf numFmtId="3" fontId="20" fillId="15" borderId="4" xfId="1" applyNumberFormat="1" applyFont="1" applyFill="1" applyBorder="1" applyAlignment="1">
      <alignment horizontal="center" vertical="center"/>
    </xf>
    <xf numFmtId="165" fontId="14" fillId="38" borderId="4" xfId="0" applyNumberFormat="1" applyFont="1" applyFill="1" applyBorder="1" applyAlignment="1">
      <alignment horizontal="right" vertical="center"/>
    </xf>
    <xf numFmtId="165" fontId="47" fillId="37" borderId="0" xfId="0" applyNumberFormat="1" applyFont="1" applyFill="1" applyAlignment="1">
      <alignment horizontal="right"/>
    </xf>
    <xf numFmtId="0" fontId="7" fillId="20" borderId="30" xfId="0" applyFont="1" applyFill="1" applyBorder="1"/>
    <xf numFmtId="0" fontId="3" fillId="15" borderId="30" xfId="0" applyFont="1" applyFill="1" applyBorder="1"/>
    <xf numFmtId="165" fontId="30" fillId="15" borderId="30" xfId="7" applyNumberFormat="1" applyFont="1" applyFill="1" applyBorder="1" applyAlignment="1">
      <alignment horizontal="center" vertical="center"/>
    </xf>
    <xf numFmtId="165" fontId="32" fillId="15" borderId="30" xfId="0" applyNumberFormat="1" applyFont="1" applyFill="1" applyBorder="1" applyAlignment="1">
      <alignment horizontal="center" vertical="center"/>
    </xf>
    <xf numFmtId="165" fontId="33" fillId="15" borderId="30" xfId="0" applyNumberFormat="1" applyFont="1" applyFill="1" applyBorder="1" applyAlignment="1">
      <alignment horizontal="center" vertical="center"/>
    </xf>
    <xf numFmtId="0" fontId="20" fillId="20" borderId="30" xfId="0" applyFont="1" applyFill="1" applyBorder="1"/>
    <xf numFmtId="0" fontId="3" fillId="20" borderId="30" xfId="0" applyFont="1" applyFill="1" applyBorder="1"/>
    <xf numFmtId="165" fontId="31" fillId="15" borderId="30" xfId="0" applyNumberFormat="1" applyFont="1" applyFill="1" applyBorder="1" applyAlignment="1">
      <alignment horizontal="center" vertical="center"/>
    </xf>
    <xf numFmtId="165" fontId="20" fillId="20" borderId="30" xfId="0" applyNumberFormat="1" applyFont="1" applyFill="1" applyBorder="1"/>
    <xf numFmtId="165" fontId="20" fillId="15" borderId="4" xfId="0" applyNumberFormat="1" applyFont="1" applyFill="1" applyBorder="1" applyAlignment="1">
      <alignment horizontal="center" vertical="center"/>
    </xf>
    <xf numFmtId="165" fontId="6" fillId="43" borderId="9" xfId="0" applyNumberFormat="1" applyFont="1" applyFill="1" applyBorder="1" applyAlignment="1">
      <alignment horizontal="center" vertical="center"/>
    </xf>
    <xf numFmtId="165" fontId="6" fillId="43" borderId="0" xfId="7" applyNumberFormat="1" applyFont="1" applyFill="1" applyBorder="1" applyAlignment="1">
      <alignment horizontal="center" vertical="center"/>
    </xf>
    <xf numFmtId="165" fontId="31" fillId="43" borderId="4" xfId="7" applyNumberFormat="1" applyFont="1" applyFill="1" applyBorder="1" applyAlignment="1">
      <alignment horizontal="center" vertical="center"/>
    </xf>
    <xf numFmtId="165" fontId="31" fillId="43" borderId="4" xfId="0" applyNumberFormat="1" applyFont="1" applyFill="1" applyBorder="1" applyAlignment="1">
      <alignment horizontal="center" vertical="center"/>
    </xf>
    <xf numFmtId="165" fontId="31" fillId="43" borderId="0" xfId="7" applyNumberFormat="1" applyFont="1" applyFill="1" applyBorder="1" applyAlignment="1">
      <alignment horizontal="center" vertical="center"/>
    </xf>
    <xf numFmtId="165" fontId="30" fillId="43" borderId="0" xfId="7" applyNumberFormat="1" applyFont="1" applyFill="1" applyBorder="1" applyAlignment="1">
      <alignment horizontal="center" vertical="center"/>
    </xf>
    <xf numFmtId="165" fontId="32" fillId="43" borderId="2" xfId="0" applyNumberFormat="1" applyFont="1" applyFill="1" applyBorder="1" applyAlignment="1">
      <alignment horizontal="center" vertical="center"/>
    </xf>
    <xf numFmtId="165" fontId="33" fillId="43" borderId="3" xfId="0" applyNumberFormat="1" applyFont="1" applyFill="1" applyBorder="1" applyAlignment="1">
      <alignment horizontal="center" vertical="center"/>
    </xf>
    <xf numFmtId="165" fontId="30" fillId="43" borderId="3" xfId="0" applyNumberFormat="1" applyFont="1" applyFill="1" applyBorder="1" applyAlignment="1">
      <alignment horizontal="center" vertical="center"/>
    </xf>
    <xf numFmtId="165" fontId="31" fillId="43" borderId="5" xfId="0" applyNumberFormat="1" applyFont="1" applyFill="1" applyBorder="1" applyAlignment="1">
      <alignment horizontal="center" vertical="center"/>
    </xf>
    <xf numFmtId="165" fontId="31" fillId="43" borderId="0" xfId="0" applyNumberFormat="1" applyFont="1" applyFill="1" applyBorder="1" applyAlignment="1">
      <alignment horizontal="center" vertical="center"/>
    </xf>
    <xf numFmtId="165" fontId="5" fillId="43" borderId="0" xfId="0" applyNumberFormat="1" applyFont="1" applyFill="1" applyBorder="1" applyAlignment="1">
      <alignment horizontal="center" vertical="center"/>
    </xf>
    <xf numFmtId="165" fontId="31" fillId="15" borderId="4" xfId="7" applyNumberFormat="1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vertical="center"/>
    </xf>
    <xf numFmtId="0" fontId="31" fillId="15" borderId="4" xfId="7" applyFont="1" applyFill="1" applyBorder="1" applyAlignment="1">
      <alignment vertical="center"/>
    </xf>
    <xf numFmtId="49" fontId="3" fillId="18" borderId="5" xfId="0" applyNumberFormat="1" applyFont="1" applyFill="1" applyBorder="1" applyAlignment="1">
      <alignment vertical="center"/>
    </xf>
    <xf numFmtId="49" fontId="3" fillId="15" borderId="5" xfId="0" applyNumberFormat="1" applyFont="1" applyFill="1" applyBorder="1" applyAlignment="1">
      <alignment vertical="center" wrapText="1"/>
    </xf>
    <xf numFmtId="165" fontId="31" fillId="36" borderId="4" xfId="0" applyNumberFormat="1" applyFont="1" applyFill="1" applyBorder="1" applyAlignment="1">
      <alignment vertical="center"/>
    </xf>
    <xf numFmtId="165" fontId="31" fillId="2" borderId="4" xfId="0" applyNumberFormat="1" applyFont="1" applyFill="1" applyBorder="1" applyAlignment="1">
      <alignment vertical="center"/>
    </xf>
    <xf numFmtId="165" fontId="31" fillId="2" borderId="5" xfId="0" applyNumberFormat="1" applyFont="1" applyFill="1" applyBorder="1" applyAlignment="1">
      <alignment vertical="center"/>
    </xf>
    <xf numFmtId="0" fontId="31" fillId="2" borderId="0" xfId="0" applyFont="1" applyFill="1" applyBorder="1" applyAlignment="1">
      <alignment vertical="center"/>
    </xf>
    <xf numFmtId="0" fontId="3" fillId="9" borderId="3" xfId="0" applyFont="1" applyFill="1" applyBorder="1" applyAlignment="1">
      <alignment horizontal="center" vertical="center"/>
    </xf>
    <xf numFmtId="165" fontId="3" fillId="16" borderId="3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12" borderId="3" xfId="7" applyFont="1" applyFill="1" applyBorder="1" applyAlignment="1">
      <alignment horizontal="center" vertical="center"/>
    </xf>
    <xf numFmtId="0" fontId="3" fillId="24" borderId="2" xfId="0" applyFont="1" applyFill="1" applyBorder="1" applyAlignment="1">
      <alignment horizontal="center" vertical="center"/>
    </xf>
    <xf numFmtId="0" fontId="32" fillId="15" borderId="5" xfId="0" applyFont="1" applyFill="1" applyBorder="1" applyAlignment="1">
      <alignment horizontal="center" vertical="center"/>
    </xf>
    <xf numFmtId="0" fontId="30" fillId="15" borderId="19" xfId="0" applyFont="1" applyFill="1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center"/>
    </xf>
    <xf numFmtId="165" fontId="38" fillId="15" borderId="5" xfId="0" applyNumberFormat="1" applyFont="1" applyFill="1" applyBorder="1" applyAlignment="1">
      <alignment horizontal="center" vertical="center" wrapText="1"/>
    </xf>
    <xf numFmtId="0" fontId="30" fillId="15" borderId="0" xfId="7" applyFont="1" applyFill="1" applyBorder="1" applyAlignment="1">
      <alignment horizontal="center" vertical="center" wrapText="1"/>
    </xf>
    <xf numFmtId="0" fontId="31" fillId="13" borderId="4" xfId="10" applyFont="1" applyFill="1" applyBorder="1" applyAlignment="1">
      <alignment horizontal="center" vertical="justify"/>
    </xf>
    <xf numFmtId="0" fontId="30" fillId="2" borderId="10" xfId="0" applyFont="1" applyFill="1" applyBorder="1" applyAlignment="1">
      <alignment horizontal="left" vertical="center"/>
    </xf>
    <xf numFmtId="49" fontId="8" fillId="15" borderId="5" xfId="0" applyNumberFormat="1" applyFont="1" applyFill="1" applyBorder="1" applyAlignment="1">
      <alignment horizontal="left" vertical="center"/>
    </xf>
    <xf numFmtId="165" fontId="31" fillId="13" borderId="4" xfId="0" applyNumberFormat="1" applyFont="1" applyFill="1" applyBorder="1" applyAlignment="1">
      <alignment horizontal="center" vertical="center" wrapText="1"/>
    </xf>
    <xf numFmtId="1" fontId="31" fillId="8" borderId="4" xfId="1" applyNumberFormat="1" applyFont="1" applyFill="1" applyBorder="1" applyAlignment="1">
      <alignment horizontal="center" vertical="center" wrapText="1"/>
    </xf>
    <xf numFmtId="165" fontId="31" fillId="40" borderId="22" xfId="0" applyNumberFormat="1" applyFont="1" applyFill="1" applyBorder="1" applyAlignment="1">
      <alignment horizontal="center" vertical="center"/>
    </xf>
    <xf numFmtId="165" fontId="6" fillId="15" borderId="5" xfId="0" applyNumberFormat="1" applyFont="1" applyFill="1" applyBorder="1" applyAlignment="1">
      <alignment horizontal="center" vertical="center" wrapText="1"/>
    </xf>
    <xf numFmtId="1" fontId="14" fillId="15" borderId="0" xfId="0" applyNumberFormat="1" applyFont="1" applyFill="1" applyBorder="1" applyAlignment="1">
      <alignment horizontal="left" vertical="center"/>
    </xf>
    <xf numFmtId="3" fontId="14" fillId="15" borderId="0" xfId="0" applyNumberFormat="1" applyFont="1" applyFill="1" applyBorder="1" applyAlignment="1">
      <alignment horizontal="center" vertical="center"/>
    </xf>
    <xf numFmtId="165" fontId="1" fillId="27" borderId="0" xfId="0" applyNumberFormat="1" applyFont="1" applyFill="1" applyBorder="1" applyAlignment="1">
      <alignment horizontal="left" vertical="center" wrapText="1"/>
    </xf>
    <xf numFmtId="165" fontId="14" fillId="15" borderId="0" xfId="0" applyNumberFormat="1" applyFont="1" applyFill="1" applyBorder="1" applyAlignment="1">
      <alignment horizontal="right" vertical="center"/>
    </xf>
    <xf numFmtId="165" fontId="14" fillId="38" borderId="0" xfId="0" applyNumberFormat="1" applyFont="1" applyFill="1" applyBorder="1" applyAlignment="1">
      <alignment horizontal="right" vertical="center"/>
    </xf>
    <xf numFmtId="165" fontId="14" fillId="21" borderId="0" xfId="0" applyNumberFormat="1" applyFont="1" applyFill="1" applyBorder="1" applyAlignment="1">
      <alignment horizontal="right" vertical="center"/>
    </xf>
    <xf numFmtId="0" fontId="14" fillId="32" borderId="4" xfId="0" applyFont="1" applyFill="1" applyBorder="1" applyAlignment="1">
      <alignment horizontal="left" vertical="center"/>
    </xf>
    <xf numFmtId="0" fontId="14" fillId="32" borderId="4" xfId="0" applyFont="1" applyFill="1" applyBorder="1" applyAlignment="1">
      <alignment horizontal="center" vertical="center"/>
    </xf>
    <xf numFmtId="0" fontId="14" fillId="32" borderId="4" xfId="7" applyFont="1" applyFill="1" applyBorder="1" applyAlignment="1">
      <alignment horizontal="left" vertical="center"/>
    </xf>
    <xf numFmtId="0" fontId="14" fillId="32" borderId="4" xfId="7" applyFont="1" applyFill="1" applyBorder="1" applyAlignment="1">
      <alignment horizontal="center" vertical="center"/>
    </xf>
    <xf numFmtId="3" fontId="14" fillId="32" borderId="4" xfId="7" applyNumberFormat="1" applyFont="1" applyFill="1" applyBorder="1" applyAlignment="1">
      <alignment horizontal="center" vertical="center"/>
    </xf>
    <xf numFmtId="165" fontId="1" fillId="32" borderId="4" xfId="0" applyNumberFormat="1" applyFont="1" applyFill="1" applyBorder="1" applyAlignment="1">
      <alignment horizontal="left" vertical="center" wrapText="1"/>
    </xf>
    <xf numFmtId="49" fontId="1" fillId="32" borderId="5" xfId="0" applyNumberFormat="1" applyFont="1" applyFill="1" applyBorder="1" applyAlignment="1">
      <alignment horizontal="left" vertical="center"/>
    </xf>
    <xf numFmtId="165" fontId="14" fillId="32" borderId="4" xfId="7" applyNumberFormat="1" applyFont="1" applyFill="1" applyBorder="1" applyAlignment="1">
      <alignment horizontal="right" vertical="center"/>
    </xf>
  </cellXfs>
  <cellStyles count="17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Normal 2" xfId="16"/>
    <cellStyle name="normal_Copy of FY 01 Police" xfId="7"/>
    <cellStyle name="Normal_FY01 REPLACEMENT_1" xfId="8"/>
    <cellStyle name="Normal_FY02  REPLACEMENT" xfId="9"/>
    <cellStyle name="Normal_FY05 Replacemet list Pam" xfId="10"/>
    <cellStyle name="normal_FY05 Replacemet list Pam_1" xfId="11"/>
    <cellStyle name="normal_New Secondary Equipment FY02 REPLACEMENT" xfId="12"/>
    <cellStyle name="Normal_STREETS" xfId="13"/>
    <cellStyle name="Normal_TRAFFIC" xfId="14"/>
    <cellStyle name="Total" xfId="1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ansch\Shared\TEMP\New%20Secondary%20Equipment%20FY02%20REPLACE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konp\Local%20Settings\Temporary%20Internet%20Files\OLKF6\Sold%20Vehicle%20List%20FY03%201-9-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HEET"/>
      <sheetName val="ADMIN"/>
      <sheetName val="ENGR"/>
      <sheetName val="POLICE"/>
      <sheetName val="FIRE ADMIN"/>
      <sheetName val="FIRE"/>
      <sheetName val="BUILDING"/>
      <sheetName val="STREETS"/>
      <sheetName val="VEHICLE"/>
      <sheetName val="TRAFFIC"/>
      <sheetName val="WWT"/>
      <sheetName val="CEMETARY"/>
      <sheetName val="PARKS"/>
      <sheetName val="PARK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37">
          <cell r="E137">
            <v>1974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5"/>
  <sheetViews>
    <sheetView tabSelected="1" view="pageBreakPreview" zoomScaleNormal="100" zoomScaleSheetLayoutView="100" workbookViewId="0"/>
  </sheetViews>
  <sheetFormatPr defaultColWidth="17.5703125" defaultRowHeight="12" customHeight="1" x14ac:dyDescent="0.2"/>
  <cols>
    <col min="1" max="1" width="6" style="769" customWidth="1"/>
    <col min="2" max="2" width="10.28515625" style="774" customWidth="1"/>
    <col min="3" max="3" width="40" style="769" customWidth="1"/>
    <col min="4" max="4" width="13.85546875" style="769" customWidth="1"/>
    <col min="5" max="5" width="6.7109375" style="774" customWidth="1"/>
    <col min="6" max="6" width="7.7109375" style="774" hidden="1" customWidth="1"/>
    <col min="7" max="7" width="8.7109375" style="774" hidden="1" customWidth="1"/>
    <col min="8" max="8" width="10.5703125" style="774" hidden="1" customWidth="1"/>
    <col min="9" max="9" width="14.7109375" style="769" hidden="1" customWidth="1"/>
    <col min="10" max="10" width="4" style="769" hidden="1" customWidth="1"/>
    <col min="11" max="11" width="4.85546875" style="769" hidden="1" customWidth="1"/>
    <col min="12" max="12" width="12.7109375" style="769" hidden="1" customWidth="1"/>
    <col min="13" max="13" width="14.7109375" style="780" hidden="1" customWidth="1"/>
    <col min="14" max="14" width="14.7109375" style="923" customWidth="1"/>
    <col min="15" max="27" width="14.7109375" style="780" customWidth="1"/>
    <col min="28" max="16384" width="17.5703125" style="769"/>
  </cols>
  <sheetData>
    <row r="1" spans="1:27" s="766" customFormat="1" ht="12" customHeight="1" x14ac:dyDescent="0.2">
      <c r="A1" s="844"/>
      <c r="B1" s="799"/>
      <c r="C1" s="784" t="s">
        <v>439</v>
      </c>
      <c r="D1" s="784"/>
      <c r="E1" s="799">
        <v>220</v>
      </c>
      <c r="F1" s="799"/>
      <c r="G1" s="797"/>
      <c r="H1" s="797"/>
      <c r="I1" s="784"/>
      <c r="J1" s="785"/>
      <c r="K1" s="771"/>
      <c r="L1" s="771"/>
      <c r="M1" s="786"/>
      <c r="N1" s="919"/>
      <c r="O1" s="786"/>
      <c r="P1" s="786"/>
      <c r="Q1" s="786"/>
      <c r="R1" s="786"/>
      <c r="S1" s="786"/>
      <c r="T1" s="786"/>
      <c r="U1" s="786"/>
      <c r="V1" s="786"/>
      <c r="W1" s="786"/>
      <c r="X1" s="786"/>
      <c r="Y1" s="786"/>
      <c r="Z1" s="786"/>
      <c r="AA1" s="786"/>
    </row>
    <row r="2" spans="1:27" s="766" customFormat="1" ht="12" customHeight="1" x14ac:dyDescent="0.2">
      <c r="A2" s="845" t="s">
        <v>2</v>
      </c>
      <c r="B2" s="773" t="s">
        <v>19</v>
      </c>
      <c r="C2" s="767" t="s">
        <v>21</v>
      </c>
      <c r="D2" s="767" t="s">
        <v>8</v>
      </c>
      <c r="E2" s="775" t="s">
        <v>0</v>
      </c>
      <c r="F2" s="775" t="s">
        <v>18</v>
      </c>
      <c r="G2" s="776" t="s">
        <v>3</v>
      </c>
      <c r="H2" s="776" t="s">
        <v>91</v>
      </c>
      <c r="I2" s="767" t="s">
        <v>22</v>
      </c>
      <c r="J2" s="768" t="s">
        <v>22</v>
      </c>
      <c r="K2" s="768" t="s">
        <v>449</v>
      </c>
      <c r="L2" s="768" t="s">
        <v>473</v>
      </c>
      <c r="M2" s="779" t="s">
        <v>24</v>
      </c>
      <c r="N2" s="920" t="s">
        <v>25</v>
      </c>
      <c r="O2" s="779" t="s">
        <v>26</v>
      </c>
      <c r="P2" s="779" t="s">
        <v>27</v>
      </c>
      <c r="Q2" s="779" t="s">
        <v>28</v>
      </c>
      <c r="R2" s="779" t="s">
        <v>127</v>
      </c>
      <c r="S2" s="779" t="s">
        <v>156</v>
      </c>
      <c r="T2" s="779" t="s">
        <v>210</v>
      </c>
      <c r="U2" s="779" t="s">
        <v>211</v>
      </c>
      <c r="V2" s="779" t="s">
        <v>212</v>
      </c>
      <c r="W2" s="779" t="s">
        <v>551</v>
      </c>
      <c r="X2" s="779" t="s">
        <v>552</v>
      </c>
      <c r="Y2" s="779" t="s">
        <v>553</v>
      </c>
      <c r="Z2" s="779" t="s">
        <v>554</v>
      </c>
      <c r="AA2" s="779" t="s">
        <v>555</v>
      </c>
    </row>
    <row r="3" spans="1:27" s="766" customFormat="1" ht="12" customHeight="1" x14ac:dyDescent="0.2">
      <c r="A3" s="845" t="s">
        <v>20</v>
      </c>
      <c r="B3" s="773" t="s">
        <v>20</v>
      </c>
      <c r="C3" s="767" t="s">
        <v>122</v>
      </c>
      <c r="D3" s="767" t="s">
        <v>17</v>
      </c>
      <c r="E3" s="775"/>
      <c r="F3" s="775"/>
      <c r="G3" s="776"/>
      <c r="H3" s="776" t="s">
        <v>488</v>
      </c>
      <c r="I3" s="767" t="s">
        <v>23</v>
      </c>
      <c r="J3" s="768" t="s">
        <v>363</v>
      </c>
      <c r="K3" s="768" t="s">
        <v>450</v>
      </c>
      <c r="L3" s="768"/>
      <c r="M3" s="779"/>
      <c r="N3" s="920"/>
      <c r="O3" s="779"/>
      <c r="P3" s="779"/>
      <c r="Q3" s="779"/>
      <c r="R3" s="779"/>
      <c r="S3" s="779"/>
      <c r="T3" s="779"/>
      <c r="U3" s="779"/>
      <c r="V3" s="779"/>
      <c r="W3" s="779"/>
      <c r="X3" s="779"/>
      <c r="Y3" s="779"/>
      <c r="Z3" s="779"/>
      <c r="AA3" s="779"/>
    </row>
    <row r="4" spans="1:27" s="766" customFormat="1" ht="12" customHeight="1" x14ac:dyDescent="0.2">
      <c r="A4" s="764">
        <v>800</v>
      </c>
      <c r="B4" s="803">
        <v>6605</v>
      </c>
      <c r="C4" s="765" t="s">
        <v>126</v>
      </c>
      <c r="D4" s="765" t="s">
        <v>10</v>
      </c>
      <c r="E4" s="800">
        <v>2004</v>
      </c>
      <c r="F4" s="800"/>
      <c r="G4" s="798">
        <v>96689</v>
      </c>
      <c r="H4" s="798">
        <v>5870</v>
      </c>
      <c r="I4" s="765" t="s">
        <v>5</v>
      </c>
      <c r="J4" s="787" t="s">
        <v>367</v>
      </c>
      <c r="K4" s="788" t="s">
        <v>365</v>
      </c>
      <c r="L4" s="788"/>
      <c r="M4" s="777"/>
      <c r="N4" s="921"/>
      <c r="O4" s="777">
        <v>35000</v>
      </c>
      <c r="P4" s="777"/>
      <c r="Q4" s="777"/>
      <c r="R4" s="777"/>
      <c r="S4" s="777"/>
      <c r="T4" s="777"/>
      <c r="U4" s="778"/>
      <c r="V4" s="778"/>
      <c r="W4" s="778"/>
      <c r="X4" s="778"/>
      <c r="Y4" s="778"/>
      <c r="Z4" s="778"/>
      <c r="AA4" s="777"/>
    </row>
    <row r="5" spans="1:27" s="766" customFormat="1" ht="12" customHeight="1" x14ac:dyDescent="0.2">
      <c r="A5" s="764">
        <v>887</v>
      </c>
      <c r="B5" s="803">
        <v>9809</v>
      </c>
      <c r="C5" s="765" t="s">
        <v>208</v>
      </c>
      <c r="D5" s="765" t="s">
        <v>246</v>
      </c>
      <c r="E5" s="800">
        <v>2015</v>
      </c>
      <c r="F5" s="800"/>
      <c r="G5" s="798">
        <v>1260</v>
      </c>
      <c r="H5" s="798" t="s">
        <v>158</v>
      </c>
      <c r="I5" s="765" t="s">
        <v>246</v>
      </c>
      <c r="J5" s="787" t="s">
        <v>444</v>
      </c>
      <c r="K5" s="788" t="s">
        <v>447</v>
      </c>
      <c r="L5" s="788"/>
      <c r="M5" s="777"/>
      <c r="N5" s="921" t="s">
        <v>1</v>
      </c>
      <c r="O5" s="777" t="s">
        <v>1</v>
      </c>
      <c r="P5" s="777" t="s">
        <v>1</v>
      </c>
      <c r="Q5" s="777" t="s">
        <v>1</v>
      </c>
      <c r="R5" s="777"/>
      <c r="S5" s="777" t="s">
        <v>1</v>
      </c>
      <c r="T5" s="777" t="s">
        <v>1</v>
      </c>
      <c r="U5" s="778" t="s">
        <v>1</v>
      </c>
      <c r="V5" s="778">
        <v>35000</v>
      </c>
      <c r="W5" s="778"/>
      <c r="X5" s="778"/>
      <c r="Y5" s="778"/>
      <c r="Z5" s="778"/>
      <c r="AA5" s="777"/>
    </row>
    <row r="6" spans="1:27" s="854" customFormat="1" ht="12" customHeight="1" x14ac:dyDescent="0.2">
      <c r="A6" s="854" t="s">
        <v>558</v>
      </c>
      <c r="B6" s="128"/>
      <c r="C6" s="128">
        <f>COUNTA(A4:A5)</f>
        <v>2</v>
      </c>
      <c r="D6" s="855"/>
      <c r="E6" s="856"/>
      <c r="F6" s="856"/>
      <c r="G6" s="857"/>
      <c r="H6" s="857"/>
      <c r="I6" s="855"/>
      <c r="J6" s="858"/>
      <c r="K6" s="859"/>
      <c r="L6" s="859"/>
      <c r="M6" s="860">
        <f>SUM(M4:M5)</f>
        <v>0</v>
      </c>
      <c r="N6" s="860">
        <f t="shared" ref="N6:AA6" si="0">SUM(N4:N5)</f>
        <v>0</v>
      </c>
      <c r="O6" s="860">
        <f t="shared" si="0"/>
        <v>35000</v>
      </c>
      <c r="P6" s="860">
        <f t="shared" si="0"/>
        <v>0</v>
      </c>
      <c r="Q6" s="860">
        <f t="shared" si="0"/>
        <v>0</v>
      </c>
      <c r="R6" s="860">
        <f t="shared" si="0"/>
        <v>0</v>
      </c>
      <c r="S6" s="860">
        <f t="shared" si="0"/>
        <v>0</v>
      </c>
      <c r="T6" s="860">
        <f t="shared" si="0"/>
        <v>0</v>
      </c>
      <c r="U6" s="860">
        <f t="shared" si="0"/>
        <v>0</v>
      </c>
      <c r="V6" s="860">
        <f t="shared" si="0"/>
        <v>35000</v>
      </c>
      <c r="W6" s="860">
        <f t="shared" si="0"/>
        <v>0</v>
      </c>
      <c r="X6" s="860">
        <f t="shared" si="0"/>
        <v>0</v>
      </c>
      <c r="Y6" s="860">
        <f t="shared" si="0"/>
        <v>0</v>
      </c>
      <c r="Z6" s="860">
        <f t="shared" si="0"/>
        <v>0</v>
      </c>
      <c r="AA6" s="860">
        <f t="shared" si="0"/>
        <v>0</v>
      </c>
    </row>
    <row r="7" spans="1:27" ht="12" customHeight="1" thickBot="1" x14ac:dyDescent="0.25"/>
    <row r="8" spans="1:27" s="766" customFormat="1" ht="12" customHeight="1" x14ac:dyDescent="0.2">
      <c r="A8" s="844"/>
      <c r="B8" s="799"/>
      <c r="C8" s="784" t="s">
        <v>30</v>
      </c>
      <c r="D8" s="784"/>
      <c r="E8" s="799">
        <v>280</v>
      </c>
      <c r="F8" s="799"/>
      <c r="G8" s="799"/>
      <c r="H8" s="799"/>
      <c r="I8" s="784"/>
      <c r="J8" s="784"/>
      <c r="K8" s="791"/>
      <c r="L8" s="786"/>
      <c r="M8" s="786"/>
      <c r="N8" s="919"/>
      <c r="O8" s="786"/>
      <c r="P8" s="786"/>
      <c r="Q8" s="786"/>
      <c r="R8" s="786"/>
      <c r="S8" s="786"/>
      <c r="T8" s="786"/>
      <c r="U8" s="786"/>
      <c r="V8" s="786"/>
      <c r="W8" s="786"/>
      <c r="X8" s="786"/>
      <c r="Y8" s="786"/>
      <c r="Z8" s="786"/>
      <c r="AA8" s="786"/>
    </row>
    <row r="9" spans="1:27" s="766" customFormat="1" ht="12" customHeight="1" x14ac:dyDescent="0.2">
      <c r="A9" s="845" t="s">
        <v>2</v>
      </c>
      <c r="B9" s="773" t="s">
        <v>19</v>
      </c>
      <c r="C9" s="767" t="s">
        <v>21</v>
      </c>
      <c r="D9" s="767" t="s">
        <v>8</v>
      </c>
      <c r="E9" s="775" t="s">
        <v>0</v>
      </c>
      <c r="F9" s="775" t="s">
        <v>18</v>
      </c>
      <c r="G9" s="776" t="s">
        <v>3</v>
      </c>
      <c r="H9" s="776" t="s">
        <v>91</v>
      </c>
      <c r="I9" s="767" t="s">
        <v>22</v>
      </c>
      <c r="J9" s="768" t="s">
        <v>22</v>
      </c>
      <c r="K9" s="792" t="s">
        <v>451</v>
      </c>
      <c r="L9" s="768" t="s">
        <v>473</v>
      </c>
      <c r="M9" s="779" t="s">
        <v>24</v>
      </c>
      <c r="N9" s="920" t="s">
        <v>25</v>
      </c>
      <c r="O9" s="779" t="s">
        <v>26</v>
      </c>
      <c r="P9" s="779" t="s">
        <v>27</v>
      </c>
      <c r="Q9" s="779" t="s">
        <v>28</v>
      </c>
      <c r="R9" s="779" t="s">
        <v>127</v>
      </c>
      <c r="S9" s="779" t="s">
        <v>156</v>
      </c>
      <c r="T9" s="779" t="s">
        <v>210</v>
      </c>
      <c r="U9" s="779" t="s">
        <v>211</v>
      </c>
      <c r="V9" s="779" t="s">
        <v>212</v>
      </c>
      <c r="W9" s="779" t="s">
        <v>551</v>
      </c>
      <c r="X9" s="779" t="s">
        <v>552</v>
      </c>
      <c r="Y9" s="779" t="s">
        <v>553</v>
      </c>
      <c r="Z9" s="779" t="s">
        <v>554</v>
      </c>
      <c r="AA9" s="779" t="s">
        <v>555</v>
      </c>
    </row>
    <row r="10" spans="1:27" s="766" customFormat="1" ht="12" customHeight="1" x14ac:dyDescent="0.2">
      <c r="A10" s="845" t="s">
        <v>20</v>
      </c>
      <c r="B10" s="773" t="s">
        <v>20</v>
      </c>
      <c r="C10" s="767" t="s">
        <v>122</v>
      </c>
      <c r="D10" s="767" t="s">
        <v>17</v>
      </c>
      <c r="E10" s="775"/>
      <c r="F10" s="775"/>
      <c r="G10" s="776"/>
      <c r="H10" s="776" t="s">
        <v>488</v>
      </c>
      <c r="I10" s="767" t="s">
        <v>23</v>
      </c>
      <c r="J10" s="768" t="s">
        <v>363</v>
      </c>
      <c r="K10" s="792" t="s">
        <v>450</v>
      </c>
      <c r="L10" s="768"/>
      <c r="M10" s="779"/>
      <c r="N10" s="920"/>
      <c r="O10" s="779"/>
      <c r="P10" s="779"/>
      <c r="Q10" s="779"/>
      <c r="R10" s="779"/>
      <c r="S10" s="779"/>
      <c r="T10" s="779"/>
      <c r="U10" s="779"/>
      <c r="V10" s="779"/>
      <c r="W10" s="779"/>
      <c r="X10" s="779"/>
      <c r="Y10" s="779"/>
      <c r="Z10" s="779"/>
      <c r="AA10" s="779"/>
    </row>
    <row r="11" spans="1:27" s="766" customFormat="1" ht="12" customHeight="1" x14ac:dyDescent="0.2">
      <c r="A11" s="764">
        <v>502</v>
      </c>
      <c r="B11" s="803">
        <v>9626</v>
      </c>
      <c r="C11" s="765" t="s">
        <v>417</v>
      </c>
      <c r="D11" s="765" t="s">
        <v>152</v>
      </c>
      <c r="E11" s="800">
        <v>2014</v>
      </c>
      <c r="F11" s="800"/>
      <c r="G11" s="798">
        <v>9493</v>
      </c>
      <c r="H11" s="798">
        <v>5304</v>
      </c>
      <c r="I11" s="765" t="s">
        <v>5</v>
      </c>
      <c r="J11" s="787" t="s">
        <v>365</v>
      </c>
      <c r="K11" s="788" t="s">
        <v>447</v>
      </c>
      <c r="L11" s="788"/>
      <c r="M11" s="777"/>
      <c r="N11" s="921"/>
      <c r="O11" s="777"/>
      <c r="P11" s="777"/>
      <c r="Q11" s="777"/>
      <c r="R11" s="777"/>
      <c r="S11" s="777">
        <v>35000</v>
      </c>
      <c r="T11" s="777"/>
      <c r="U11" s="778"/>
      <c r="V11" s="778"/>
      <c r="W11" s="778"/>
      <c r="X11" s="778"/>
      <c r="Y11" s="778"/>
      <c r="Z11" s="778"/>
      <c r="AA11" s="777"/>
    </row>
    <row r="12" spans="1:27" s="766" customFormat="1" ht="12" customHeight="1" x14ac:dyDescent="0.2">
      <c r="A12" s="764">
        <v>503</v>
      </c>
      <c r="B12" s="803">
        <v>6688</v>
      </c>
      <c r="C12" s="765" t="s">
        <v>247</v>
      </c>
      <c r="D12" s="765" t="s">
        <v>10</v>
      </c>
      <c r="E12" s="800">
        <v>2005</v>
      </c>
      <c r="F12" s="800"/>
      <c r="G12" s="798">
        <v>36015</v>
      </c>
      <c r="H12" s="798">
        <v>2173</v>
      </c>
      <c r="I12" s="765" t="s">
        <v>5</v>
      </c>
      <c r="J12" s="787" t="s">
        <v>365</v>
      </c>
      <c r="K12" s="788" t="s">
        <v>447</v>
      </c>
      <c r="L12" s="788"/>
      <c r="M12" s="777"/>
      <c r="N12" s="921"/>
      <c r="O12" s="777"/>
      <c r="P12" s="777">
        <v>35000</v>
      </c>
      <c r="Q12" s="777"/>
      <c r="R12" s="777"/>
      <c r="S12" s="777"/>
      <c r="T12" s="777"/>
      <c r="U12" s="778"/>
      <c r="V12" s="778"/>
      <c r="W12" s="778">
        <v>35000</v>
      </c>
      <c r="X12" s="778"/>
      <c r="Y12" s="778"/>
      <c r="Z12" s="778"/>
      <c r="AA12" s="777"/>
    </row>
    <row r="13" spans="1:27" s="766" customFormat="1" ht="12" customHeight="1" x14ac:dyDescent="0.2">
      <c r="A13" s="764">
        <v>505</v>
      </c>
      <c r="B13" s="803">
        <v>8499</v>
      </c>
      <c r="C13" s="765" t="s">
        <v>306</v>
      </c>
      <c r="D13" s="765" t="s">
        <v>93</v>
      </c>
      <c r="E13" s="800">
        <v>2006</v>
      </c>
      <c r="F13" s="800"/>
      <c r="G13" s="798">
        <v>18961</v>
      </c>
      <c r="H13" s="798">
        <v>1496</v>
      </c>
      <c r="I13" s="765" t="s">
        <v>5</v>
      </c>
      <c r="J13" s="787" t="s">
        <v>365</v>
      </c>
      <c r="K13" s="788" t="s">
        <v>445</v>
      </c>
      <c r="L13" s="788" t="s">
        <v>516</v>
      </c>
      <c r="M13" s="777"/>
      <c r="N13" s="921"/>
      <c r="O13" s="777"/>
      <c r="P13" s="777"/>
      <c r="Q13" s="777"/>
      <c r="R13" s="777">
        <v>35000</v>
      </c>
      <c r="S13" s="777"/>
      <c r="T13" s="777"/>
      <c r="U13" s="778"/>
      <c r="V13" s="778"/>
      <c r="W13" s="778"/>
      <c r="X13" s="778"/>
      <c r="Y13" s="778"/>
      <c r="Z13" s="778"/>
      <c r="AA13" s="777">
        <v>35000</v>
      </c>
    </row>
    <row r="14" spans="1:27" s="766" customFormat="1" ht="12" customHeight="1" x14ac:dyDescent="0.2">
      <c r="A14" s="764">
        <v>509</v>
      </c>
      <c r="B14" s="803">
        <v>8032</v>
      </c>
      <c r="C14" s="765" t="s">
        <v>207</v>
      </c>
      <c r="D14" s="765" t="s">
        <v>10</v>
      </c>
      <c r="E14" s="800">
        <v>2007</v>
      </c>
      <c r="F14" s="800"/>
      <c r="G14" s="798">
        <v>48328</v>
      </c>
      <c r="H14" s="798">
        <v>7219</v>
      </c>
      <c r="I14" s="765" t="s">
        <v>5</v>
      </c>
      <c r="J14" s="787" t="s">
        <v>365</v>
      </c>
      <c r="K14" s="788" t="s">
        <v>445</v>
      </c>
      <c r="L14" s="788"/>
      <c r="M14" s="777"/>
      <c r="N14" s="921"/>
      <c r="O14" s="777"/>
      <c r="P14" s="777"/>
      <c r="Q14" s="777">
        <v>35000</v>
      </c>
      <c r="R14" s="777"/>
      <c r="S14" s="777"/>
      <c r="T14" s="777"/>
      <c r="U14" s="778"/>
      <c r="V14" s="778"/>
      <c r="W14" s="778"/>
      <c r="X14" s="778"/>
      <c r="Y14" s="778"/>
      <c r="Z14" s="778">
        <v>35000</v>
      </c>
      <c r="AA14" s="777"/>
    </row>
    <row r="15" spans="1:27" s="766" customFormat="1" ht="12" customHeight="1" x14ac:dyDescent="0.2">
      <c r="A15" s="764">
        <v>510</v>
      </c>
      <c r="B15" s="803">
        <v>6636</v>
      </c>
      <c r="C15" s="765" t="s">
        <v>658</v>
      </c>
      <c r="D15" s="765" t="s">
        <v>152</v>
      </c>
      <c r="E15" s="800">
        <v>2005</v>
      </c>
      <c r="F15" s="800"/>
      <c r="G15" s="798">
        <v>38739</v>
      </c>
      <c r="H15" s="798">
        <v>3800</v>
      </c>
      <c r="I15" s="765" t="s">
        <v>5</v>
      </c>
      <c r="J15" s="787" t="s">
        <v>365</v>
      </c>
      <c r="K15" s="788" t="s">
        <v>441</v>
      </c>
      <c r="L15" s="788"/>
      <c r="M15" s="777"/>
      <c r="N15" s="921"/>
      <c r="O15" s="777"/>
      <c r="P15" s="777">
        <v>35000</v>
      </c>
      <c r="Q15" s="777"/>
      <c r="R15" s="777" t="s">
        <v>1</v>
      </c>
      <c r="S15" s="777"/>
      <c r="T15" s="777"/>
      <c r="U15" s="778"/>
      <c r="V15" s="778"/>
      <c r="W15" s="778"/>
      <c r="X15" s="778"/>
      <c r="Y15" s="778">
        <v>35000</v>
      </c>
      <c r="Z15" s="778"/>
      <c r="AA15" s="777"/>
    </row>
    <row r="16" spans="1:27" s="766" customFormat="1" ht="12" customHeight="1" x14ac:dyDescent="0.2">
      <c r="A16" s="764">
        <v>511</v>
      </c>
      <c r="B16" s="803">
        <v>8185</v>
      </c>
      <c r="C16" s="765" t="s">
        <v>253</v>
      </c>
      <c r="D16" s="765" t="s">
        <v>152</v>
      </c>
      <c r="E16" s="800">
        <v>2008</v>
      </c>
      <c r="F16" s="800"/>
      <c r="G16" s="798">
        <v>53266</v>
      </c>
      <c r="H16" s="798">
        <v>1274</v>
      </c>
      <c r="I16" s="765" t="s">
        <v>5</v>
      </c>
      <c r="J16" s="787" t="s">
        <v>365</v>
      </c>
      <c r="K16" s="788" t="s">
        <v>445</v>
      </c>
      <c r="L16" s="788"/>
      <c r="M16" s="777"/>
      <c r="N16" s="921"/>
      <c r="O16" s="777">
        <v>35000</v>
      </c>
      <c r="P16" s="777"/>
      <c r="Q16" s="777"/>
      <c r="R16" s="777" t="s">
        <v>1</v>
      </c>
      <c r="S16" s="777"/>
      <c r="T16" s="777"/>
      <c r="U16" s="778" t="s">
        <v>1</v>
      </c>
      <c r="V16" s="778"/>
      <c r="W16" s="778"/>
      <c r="X16" s="778">
        <v>35000</v>
      </c>
      <c r="Y16" s="778"/>
      <c r="Z16" s="778"/>
      <c r="AA16" s="777"/>
    </row>
    <row r="17" spans="1:27" s="766" customFormat="1" ht="12" customHeight="1" x14ac:dyDescent="0.2">
      <c r="A17" s="764">
        <v>512</v>
      </c>
      <c r="B17" s="803">
        <v>6637</v>
      </c>
      <c r="C17" s="765" t="s">
        <v>242</v>
      </c>
      <c r="D17" s="765" t="s">
        <v>101</v>
      </c>
      <c r="E17" s="800">
        <v>2005</v>
      </c>
      <c r="F17" s="800"/>
      <c r="G17" s="798">
        <v>75075</v>
      </c>
      <c r="H17" s="798">
        <v>5393</v>
      </c>
      <c r="I17" s="765" t="s">
        <v>229</v>
      </c>
      <c r="J17" s="787" t="s">
        <v>367</v>
      </c>
      <c r="K17" s="788" t="s">
        <v>441</v>
      </c>
      <c r="L17" s="788" t="s">
        <v>659</v>
      </c>
      <c r="M17" s="777">
        <v>30000</v>
      </c>
      <c r="N17" s="921"/>
      <c r="O17" s="777" t="s">
        <v>1</v>
      </c>
      <c r="P17" s="777"/>
      <c r="Q17" s="777"/>
      <c r="R17" s="777" t="s">
        <v>1</v>
      </c>
      <c r="S17" s="777"/>
      <c r="T17" s="777"/>
      <c r="U17" s="778" t="s">
        <v>1</v>
      </c>
      <c r="V17" s="778">
        <v>35000</v>
      </c>
      <c r="W17" s="778"/>
      <c r="X17" s="778"/>
      <c r="Y17" s="778"/>
      <c r="Z17" s="778"/>
      <c r="AA17" s="777"/>
    </row>
    <row r="18" spans="1:27" s="766" customFormat="1" ht="12" customHeight="1" x14ac:dyDescent="0.2">
      <c r="A18" s="764">
        <v>514</v>
      </c>
      <c r="B18" s="803">
        <v>9639</v>
      </c>
      <c r="C18" s="765" t="s">
        <v>298</v>
      </c>
      <c r="D18" s="765" t="s">
        <v>101</v>
      </c>
      <c r="E18" s="800">
        <v>2014</v>
      </c>
      <c r="F18" s="800"/>
      <c r="G18" s="798">
        <v>25601</v>
      </c>
      <c r="H18" s="798">
        <v>14940</v>
      </c>
      <c r="I18" s="765" t="s">
        <v>229</v>
      </c>
      <c r="J18" s="787" t="s">
        <v>367</v>
      </c>
      <c r="K18" s="788" t="s">
        <v>445</v>
      </c>
      <c r="L18" s="788"/>
      <c r="M18" s="777"/>
      <c r="N18" s="921"/>
      <c r="O18" s="777"/>
      <c r="P18" s="777"/>
      <c r="Q18" s="777"/>
      <c r="R18" s="777"/>
      <c r="S18" s="777"/>
      <c r="T18" s="777"/>
      <c r="U18" s="778"/>
      <c r="V18" s="778"/>
      <c r="W18" s="778"/>
      <c r="X18" s="778"/>
      <c r="Y18" s="778"/>
      <c r="Z18" s="778"/>
      <c r="AA18" s="777"/>
    </row>
    <row r="19" spans="1:27" s="766" customFormat="1" ht="12" customHeight="1" x14ac:dyDescent="0.2">
      <c r="A19" s="764">
        <v>515</v>
      </c>
      <c r="B19" s="803">
        <v>9817</v>
      </c>
      <c r="C19" s="765" t="s">
        <v>658</v>
      </c>
      <c r="D19" s="765" t="s">
        <v>152</v>
      </c>
      <c r="E19" s="800">
        <v>2015</v>
      </c>
      <c r="F19" s="800"/>
      <c r="G19" s="798">
        <v>2055</v>
      </c>
      <c r="H19" s="798">
        <v>285</v>
      </c>
      <c r="I19" s="765" t="s">
        <v>5</v>
      </c>
      <c r="J19" s="787" t="s">
        <v>365</v>
      </c>
      <c r="K19" s="788" t="s">
        <v>441</v>
      </c>
      <c r="L19" s="788"/>
      <c r="M19" s="777"/>
      <c r="N19" s="921"/>
      <c r="O19" s="777"/>
      <c r="P19" s="777"/>
      <c r="Q19" s="777"/>
      <c r="R19" s="777" t="s">
        <v>1</v>
      </c>
      <c r="S19" s="777"/>
      <c r="T19" s="777"/>
      <c r="U19" s="778"/>
      <c r="V19" s="778"/>
      <c r="W19" s="778"/>
      <c r="X19" s="778">
        <v>35000</v>
      </c>
      <c r="Y19" s="778"/>
      <c r="Z19" s="778"/>
      <c r="AA19" s="777"/>
    </row>
    <row r="20" spans="1:27" s="766" customFormat="1" ht="12" customHeight="1" x14ac:dyDescent="0.2">
      <c r="A20" s="764">
        <v>516</v>
      </c>
      <c r="B20" s="803">
        <v>9816</v>
      </c>
      <c r="C20" s="765" t="s">
        <v>658</v>
      </c>
      <c r="D20" s="765" t="s">
        <v>152</v>
      </c>
      <c r="E20" s="800">
        <v>2015</v>
      </c>
      <c r="F20" s="800"/>
      <c r="G20" s="798">
        <v>1479</v>
      </c>
      <c r="H20" s="798">
        <v>322</v>
      </c>
      <c r="I20" s="765" t="s">
        <v>5</v>
      </c>
      <c r="J20" s="787" t="s">
        <v>365</v>
      </c>
      <c r="K20" s="788" t="s">
        <v>441</v>
      </c>
      <c r="L20" s="788"/>
      <c r="M20" s="777"/>
      <c r="N20" s="921"/>
      <c r="O20" s="777"/>
      <c r="P20" s="777"/>
      <c r="Q20" s="777"/>
      <c r="R20" s="777" t="s">
        <v>1</v>
      </c>
      <c r="S20" s="777"/>
      <c r="T20" s="777"/>
      <c r="U20" s="778"/>
      <c r="V20" s="778"/>
      <c r="W20" s="778"/>
      <c r="X20" s="778">
        <v>35000</v>
      </c>
      <c r="Y20" s="778"/>
      <c r="Z20" s="778"/>
      <c r="AA20" s="777"/>
    </row>
    <row r="21" spans="1:27" s="766" customFormat="1" ht="12" customHeight="1" x14ac:dyDescent="0.2">
      <c r="A21" s="764" t="s">
        <v>1</v>
      </c>
      <c r="B21" s="803" t="s">
        <v>1</v>
      </c>
      <c r="C21" s="765" t="s">
        <v>193</v>
      </c>
      <c r="D21" s="765" t="s">
        <v>93</v>
      </c>
      <c r="E21" s="800">
        <v>3</v>
      </c>
      <c r="F21" s="800"/>
      <c r="G21" s="798" t="s">
        <v>1</v>
      </c>
      <c r="H21" s="798" t="s">
        <v>1</v>
      </c>
      <c r="I21" s="765" t="s">
        <v>5</v>
      </c>
      <c r="J21" s="787" t="s">
        <v>368</v>
      </c>
      <c r="K21" s="788" t="s">
        <v>220</v>
      </c>
      <c r="L21" s="788"/>
      <c r="M21" s="777"/>
      <c r="N21" s="921"/>
      <c r="O21" s="777"/>
      <c r="P21" s="777">
        <v>6000</v>
      </c>
      <c r="Q21" s="777"/>
      <c r="R21" s="777"/>
      <c r="S21" s="777"/>
      <c r="T21" s="777"/>
      <c r="U21" s="778">
        <v>6000</v>
      </c>
      <c r="V21" s="778"/>
      <c r="W21" s="778"/>
      <c r="X21" s="778"/>
      <c r="Y21" s="778"/>
      <c r="Z21" s="778"/>
      <c r="AA21" s="777"/>
    </row>
    <row r="22" spans="1:27" s="854" customFormat="1" ht="12" customHeight="1" x14ac:dyDescent="0.2">
      <c r="A22" s="854" t="s">
        <v>558</v>
      </c>
      <c r="B22" s="128"/>
      <c r="C22" s="128">
        <f>COUNTA(A11:A21)</f>
        <v>11</v>
      </c>
      <c r="D22" s="855"/>
      <c r="E22" s="856"/>
      <c r="F22" s="856"/>
      <c r="G22" s="857"/>
      <c r="H22" s="857"/>
      <c r="I22" s="855"/>
      <c r="J22" s="858"/>
      <c r="K22" s="859"/>
      <c r="L22" s="859"/>
      <c r="M22" s="860">
        <f t="shared" ref="M22:AA22" si="1">SUM(M11:M21)</f>
        <v>30000</v>
      </c>
      <c r="N22" s="860">
        <f t="shared" si="1"/>
        <v>0</v>
      </c>
      <c r="O22" s="860">
        <f t="shared" si="1"/>
        <v>35000</v>
      </c>
      <c r="P22" s="860">
        <f t="shared" si="1"/>
        <v>76000</v>
      </c>
      <c r="Q22" s="860">
        <f t="shared" si="1"/>
        <v>35000</v>
      </c>
      <c r="R22" s="860">
        <f t="shared" si="1"/>
        <v>35000</v>
      </c>
      <c r="S22" s="860">
        <f t="shared" si="1"/>
        <v>35000</v>
      </c>
      <c r="T22" s="860">
        <f t="shared" si="1"/>
        <v>0</v>
      </c>
      <c r="U22" s="860">
        <f t="shared" si="1"/>
        <v>6000</v>
      </c>
      <c r="V22" s="860">
        <f t="shared" si="1"/>
        <v>35000</v>
      </c>
      <c r="W22" s="860">
        <f t="shared" si="1"/>
        <v>35000</v>
      </c>
      <c r="X22" s="860">
        <f t="shared" si="1"/>
        <v>105000</v>
      </c>
      <c r="Y22" s="860">
        <f t="shared" si="1"/>
        <v>35000</v>
      </c>
      <c r="Z22" s="860">
        <f t="shared" si="1"/>
        <v>35000</v>
      </c>
      <c r="AA22" s="860">
        <f t="shared" si="1"/>
        <v>35000</v>
      </c>
    </row>
    <row r="23" spans="1:27" ht="12" customHeight="1" thickBot="1" x14ac:dyDescent="0.25"/>
    <row r="24" spans="1:27" s="766" customFormat="1" ht="12" customHeight="1" x14ac:dyDescent="0.2">
      <c r="A24" s="846"/>
      <c r="B24" s="799"/>
      <c r="C24" s="784" t="s">
        <v>16</v>
      </c>
      <c r="D24" s="784"/>
      <c r="E24" s="799">
        <v>290</v>
      </c>
      <c r="F24" s="799"/>
      <c r="G24" s="797"/>
      <c r="H24" s="797"/>
      <c r="I24" s="784"/>
      <c r="J24" s="784"/>
      <c r="K24" s="784"/>
      <c r="L24" s="786"/>
      <c r="M24" s="786"/>
      <c r="N24" s="919"/>
      <c r="O24" s="786"/>
      <c r="P24" s="786"/>
      <c r="Q24" s="786"/>
      <c r="R24" s="786"/>
      <c r="S24" s="786"/>
      <c r="T24" s="786"/>
      <c r="U24" s="786"/>
      <c r="V24" s="786"/>
      <c r="W24" s="786"/>
      <c r="X24" s="786"/>
      <c r="Y24" s="786"/>
      <c r="Z24" s="786"/>
      <c r="AA24" s="786"/>
    </row>
    <row r="25" spans="1:27" s="766" customFormat="1" ht="12" customHeight="1" x14ac:dyDescent="0.2">
      <c r="A25" s="845" t="s">
        <v>2</v>
      </c>
      <c r="B25" s="773" t="s">
        <v>19</v>
      </c>
      <c r="C25" s="767" t="s">
        <v>21</v>
      </c>
      <c r="D25" s="767" t="s">
        <v>8</v>
      </c>
      <c r="E25" s="775" t="s">
        <v>0</v>
      </c>
      <c r="F25" s="775" t="s">
        <v>18</v>
      </c>
      <c r="G25" s="776" t="s">
        <v>3</v>
      </c>
      <c r="H25" s="776" t="s">
        <v>91</v>
      </c>
      <c r="I25" s="767" t="s">
        <v>22</v>
      </c>
      <c r="J25" s="768" t="s">
        <v>22</v>
      </c>
      <c r="K25" s="768" t="s">
        <v>451</v>
      </c>
      <c r="L25" s="792" t="s">
        <v>473</v>
      </c>
      <c r="M25" s="779" t="s">
        <v>24</v>
      </c>
      <c r="N25" s="920" t="s">
        <v>25</v>
      </c>
      <c r="O25" s="779" t="s">
        <v>26</v>
      </c>
      <c r="P25" s="779" t="s">
        <v>27</v>
      </c>
      <c r="Q25" s="779" t="s">
        <v>28</v>
      </c>
      <c r="R25" s="779" t="s">
        <v>127</v>
      </c>
      <c r="S25" s="779" t="s">
        <v>156</v>
      </c>
      <c r="T25" s="779" t="s">
        <v>210</v>
      </c>
      <c r="U25" s="779" t="s">
        <v>211</v>
      </c>
      <c r="V25" s="779" t="s">
        <v>212</v>
      </c>
      <c r="W25" s="779" t="s">
        <v>551</v>
      </c>
      <c r="X25" s="779" t="s">
        <v>552</v>
      </c>
      <c r="Y25" s="779" t="s">
        <v>553</v>
      </c>
      <c r="Z25" s="779" t="s">
        <v>554</v>
      </c>
      <c r="AA25" s="779" t="s">
        <v>555</v>
      </c>
    </row>
    <row r="26" spans="1:27" s="766" customFormat="1" ht="12" customHeight="1" x14ac:dyDescent="0.2">
      <c r="A26" s="845" t="s">
        <v>20</v>
      </c>
      <c r="B26" s="773" t="s">
        <v>20</v>
      </c>
      <c r="C26" s="767" t="s">
        <v>122</v>
      </c>
      <c r="D26" s="767" t="s">
        <v>17</v>
      </c>
      <c r="E26" s="775"/>
      <c r="F26" s="775"/>
      <c r="G26" s="776"/>
      <c r="H26" s="776" t="s">
        <v>488</v>
      </c>
      <c r="I26" s="767" t="s">
        <v>23</v>
      </c>
      <c r="J26" s="768" t="s">
        <v>363</v>
      </c>
      <c r="K26" s="768" t="s">
        <v>450</v>
      </c>
      <c r="L26" s="792"/>
      <c r="M26" s="779"/>
      <c r="N26" s="920"/>
      <c r="O26" s="779"/>
      <c r="P26" s="779"/>
      <c r="Q26" s="779"/>
      <c r="R26" s="779"/>
      <c r="S26" s="779"/>
      <c r="T26" s="779"/>
      <c r="U26" s="779"/>
      <c r="V26" s="779"/>
      <c r="W26" s="779"/>
      <c r="X26" s="779"/>
      <c r="Y26" s="779"/>
      <c r="Z26" s="779"/>
      <c r="AA26" s="779"/>
    </row>
    <row r="27" spans="1:27" s="766" customFormat="1" ht="12" customHeight="1" x14ac:dyDescent="0.2">
      <c r="A27" s="764">
        <v>1</v>
      </c>
      <c r="B27" s="803">
        <v>8121</v>
      </c>
      <c r="C27" s="765" t="s">
        <v>417</v>
      </c>
      <c r="D27" s="765" t="s">
        <v>10</v>
      </c>
      <c r="E27" s="800">
        <v>2012</v>
      </c>
      <c r="F27" s="800" t="s">
        <v>1</v>
      </c>
      <c r="G27" s="798">
        <v>37525</v>
      </c>
      <c r="H27" s="798">
        <v>6356</v>
      </c>
      <c r="I27" s="765" t="s">
        <v>5</v>
      </c>
      <c r="J27" s="787" t="s">
        <v>365</v>
      </c>
      <c r="K27" s="788" t="s">
        <v>365</v>
      </c>
      <c r="L27" s="788"/>
      <c r="M27" s="777"/>
      <c r="N27" s="921"/>
      <c r="O27" s="777"/>
      <c r="P27" s="777">
        <v>35000</v>
      </c>
      <c r="Q27" s="777"/>
      <c r="R27" s="777"/>
      <c r="S27" s="777"/>
      <c r="T27" s="777"/>
      <c r="U27" s="778"/>
      <c r="V27" s="778"/>
      <c r="W27" s="778"/>
      <c r="X27" s="778"/>
      <c r="Y27" s="778">
        <v>35000</v>
      </c>
      <c r="Z27" s="778"/>
      <c r="AA27" s="777"/>
    </row>
    <row r="28" spans="1:27" s="766" customFormat="1" ht="12" customHeight="1" x14ac:dyDescent="0.2">
      <c r="A28" s="764">
        <v>4</v>
      </c>
      <c r="B28" s="803">
        <v>9835</v>
      </c>
      <c r="C28" s="765" t="s">
        <v>660</v>
      </c>
      <c r="D28" s="765" t="s">
        <v>9</v>
      </c>
      <c r="E28" s="800">
        <v>2007</v>
      </c>
      <c r="F28" s="800"/>
      <c r="G28" s="798">
        <v>72768</v>
      </c>
      <c r="H28" s="798">
        <v>2826</v>
      </c>
      <c r="I28" s="765" t="s">
        <v>5</v>
      </c>
      <c r="J28" s="787" t="s">
        <v>365</v>
      </c>
      <c r="K28" s="788" t="s">
        <v>365</v>
      </c>
      <c r="L28" s="788"/>
      <c r="M28" s="777"/>
      <c r="N28" s="921"/>
      <c r="O28" s="777"/>
      <c r="P28" s="777"/>
      <c r="Q28" s="777"/>
      <c r="R28" s="777">
        <v>35000</v>
      </c>
      <c r="S28" s="777"/>
      <c r="T28" s="777"/>
      <c r="U28" s="778"/>
      <c r="V28" s="778"/>
      <c r="W28" s="778"/>
      <c r="X28" s="778"/>
      <c r="Y28" s="778"/>
      <c r="Z28" s="778">
        <v>35000</v>
      </c>
      <c r="AA28" s="777"/>
    </row>
    <row r="29" spans="1:27" s="766" customFormat="1" ht="12" customHeight="1" x14ac:dyDescent="0.2">
      <c r="A29" s="764">
        <v>5</v>
      </c>
      <c r="B29" s="803">
        <v>9594</v>
      </c>
      <c r="C29" s="765" t="s">
        <v>207</v>
      </c>
      <c r="D29" s="765" t="s">
        <v>9</v>
      </c>
      <c r="E29" s="800">
        <v>2013</v>
      </c>
      <c r="F29" s="800"/>
      <c r="G29" s="798">
        <v>12323</v>
      </c>
      <c r="H29" s="798">
        <v>2146</v>
      </c>
      <c r="I29" s="765" t="s">
        <v>5</v>
      </c>
      <c r="J29" s="787" t="s">
        <v>365</v>
      </c>
      <c r="K29" s="788" t="s">
        <v>365</v>
      </c>
      <c r="L29" s="788"/>
      <c r="M29" s="777"/>
      <c r="N29" s="921"/>
      <c r="O29" s="777"/>
      <c r="P29" s="777"/>
      <c r="Q29" s="777">
        <v>35000</v>
      </c>
      <c r="R29" s="777"/>
      <c r="S29" s="777"/>
      <c r="T29" s="777"/>
      <c r="U29" s="778"/>
      <c r="V29" s="778"/>
      <c r="W29" s="778"/>
      <c r="X29" s="778"/>
      <c r="Y29" s="778">
        <v>35000</v>
      </c>
      <c r="Z29" s="778"/>
      <c r="AA29" s="777"/>
    </row>
    <row r="30" spans="1:27" s="766" customFormat="1" ht="12" customHeight="1" x14ac:dyDescent="0.2">
      <c r="A30" s="764">
        <v>6</v>
      </c>
      <c r="B30" s="803">
        <v>8122</v>
      </c>
      <c r="C30" s="765" t="s">
        <v>417</v>
      </c>
      <c r="D30" s="765" t="s">
        <v>10</v>
      </c>
      <c r="E30" s="800">
        <v>2012</v>
      </c>
      <c r="F30" s="800" t="s">
        <v>1</v>
      </c>
      <c r="G30" s="798">
        <v>34212</v>
      </c>
      <c r="H30" s="798">
        <v>6986</v>
      </c>
      <c r="I30" s="765" t="s">
        <v>5</v>
      </c>
      <c r="J30" s="787" t="s">
        <v>365</v>
      </c>
      <c r="K30" s="788" t="s">
        <v>365</v>
      </c>
      <c r="L30" s="788"/>
      <c r="M30" s="777"/>
      <c r="N30" s="921"/>
      <c r="O30" s="777"/>
      <c r="P30" s="777"/>
      <c r="Q30" s="777"/>
      <c r="R30" s="777"/>
      <c r="S30" s="777"/>
      <c r="T30" s="777"/>
      <c r="U30" s="778">
        <v>35000</v>
      </c>
      <c r="V30" s="778"/>
      <c r="W30" s="778"/>
      <c r="X30" s="778"/>
      <c r="Y30" s="778"/>
      <c r="Z30" s="778"/>
      <c r="AA30" s="777"/>
    </row>
    <row r="31" spans="1:27" s="766" customFormat="1" ht="12" customHeight="1" x14ac:dyDescent="0.2">
      <c r="A31" s="764">
        <v>7</v>
      </c>
      <c r="B31" s="803">
        <v>6603</v>
      </c>
      <c r="C31" s="765" t="s">
        <v>209</v>
      </c>
      <c r="D31" s="765" t="s">
        <v>13</v>
      </c>
      <c r="E31" s="800">
        <v>2004</v>
      </c>
      <c r="F31" s="800" t="s">
        <v>1</v>
      </c>
      <c r="G31" s="798">
        <v>32608</v>
      </c>
      <c r="H31" s="798">
        <v>1269</v>
      </c>
      <c r="I31" s="765" t="s">
        <v>5</v>
      </c>
      <c r="J31" s="787" t="s">
        <v>365</v>
      </c>
      <c r="K31" s="788" t="s">
        <v>448</v>
      </c>
      <c r="L31" s="788"/>
      <c r="M31" s="777"/>
      <c r="N31" s="921"/>
      <c r="O31" s="777"/>
      <c r="P31" s="777"/>
      <c r="Q31" s="777"/>
      <c r="R31" s="777">
        <v>45000</v>
      </c>
      <c r="S31" s="777"/>
      <c r="T31" s="777"/>
      <c r="U31" s="778"/>
      <c r="V31" s="778"/>
      <c r="W31" s="778"/>
      <c r="X31" s="778"/>
      <c r="Y31" s="778"/>
      <c r="Z31" s="778">
        <v>45000</v>
      </c>
      <c r="AA31" s="777"/>
    </row>
    <row r="32" spans="1:27" s="766" customFormat="1" ht="12" customHeight="1" x14ac:dyDescent="0.2">
      <c r="A32" s="764">
        <v>8</v>
      </c>
      <c r="B32" s="803">
        <v>9627</v>
      </c>
      <c r="C32" s="765" t="s">
        <v>606</v>
      </c>
      <c r="D32" s="765" t="s">
        <v>10</v>
      </c>
      <c r="E32" s="800">
        <v>2014</v>
      </c>
      <c r="F32" s="800"/>
      <c r="G32" s="798">
        <v>13629</v>
      </c>
      <c r="H32" s="798">
        <v>7677</v>
      </c>
      <c r="I32" s="765" t="s">
        <v>5</v>
      </c>
      <c r="J32" s="787" t="s">
        <v>367</v>
      </c>
      <c r="K32" s="788" t="s">
        <v>445</v>
      </c>
      <c r="L32" s="788"/>
      <c r="M32" s="777"/>
      <c r="N32" s="921"/>
      <c r="O32" s="777"/>
      <c r="P32" s="777"/>
      <c r="Q32" s="777"/>
      <c r="R32" s="777"/>
      <c r="S32" s="777"/>
      <c r="T32" s="777"/>
      <c r="U32" s="778">
        <v>35000</v>
      </c>
      <c r="V32" s="778"/>
      <c r="W32" s="778"/>
      <c r="X32" s="778"/>
      <c r="Y32" s="778"/>
      <c r="Z32" s="778"/>
      <c r="AA32" s="777"/>
    </row>
    <row r="33" spans="1:27" s="766" customFormat="1" ht="12" customHeight="1" x14ac:dyDescent="0.2">
      <c r="A33" s="764">
        <v>9</v>
      </c>
      <c r="B33" s="803">
        <v>9635</v>
      </c>
      <c r="C33" s="765" t="s">
        <v>396</v>
      </c>
      <c r="D33" s="765" t="s">
        <v>15</v>
      </c>
      <c r="E33" s="800">
        <v>2014</v>
      </c>
      <c r="F33" s="800"/>
      <c r="G33" s="798">
        <v>20166</v>
      </c>
      <c r="H33" s="798">
        <v>12607</v>
      </c>
      <c r="I33" s="765" t="s">
        <v>5</v>
      </c>
      <c r="J33" s="787" t="s">
        <v>367</v>
      </c>
      <c r="K33" s="788" t="s">
        <v>445</v>
      </c>
      <c r="L33" s="788"/>
      <c r="M33" s="777"/>
      <c r="N33" s="921"/>
      <c r="O33" s="777"/>
      <c r="P33" s="777">
        <v>45000</v>
      </c>
      <c r="Q33" s="777"/>
      <c r="R33" s="777"/>
      <c r="S33" s="777"/>
      <c r="T33" s="777">
        <v>45000</v>
      </c>
      <c r="U33" s="778"/>
      <c r="V33" s="778"/>
      <c r="W33" s="778"/>
      <c r="X33" s="778"/>
      <c r="Y33" s="778">
        <v>45000</v>
      </c>
      <c r="Z33" s="778"/>
      <c r="AA33" s="777"/>
    </row>
    <row r="34" spans="1:27" s="766" customFormat="1" ht="12" customHeight="1" x14ac:dyDescent="0.2">
      <c r="A34" s="764">
        <v>11</v>
      </c>
      <c r="B34" s="803">
        <v>6619</v>
      </c>
      <c r="C34" s="765" t="s">
        <v>207</v>
      </c>
      <c r="D34" s="765" t="s">
        <v>9</v>
      </c>
      <c r="E34" s="800">
        <v>2004</v>
      </c>
      <c r="F34" s="800"/>
      <c r="G34" s="798">
        <v>78525</v>
      </c>
      <c r="H34" s="798">
        <v>4745</v>
      </c>
      <c r="I34" s="765" t="s">
        <v>5</v>
      </c>
      <c r="J34" s="787" t="s">
        <v>367</v>
      </c>
      <c r="K34" s="788" t="s">
        <v>445</v>
      </c>
      <c r="L34" s="788" t="s">
        <v>659</v>
      </c>
      <c r="M34" s="777">
        <v>25000</v>
      </c>
      <c r="N34" s="921"/>
      <c r="O34" s="777"/>
      <c r="P34" s="777"/>
      <c r="Q34" s="777" t="s">
        <v>1</v>
      </c>
      <c r="R34" s="777"/>
      <c r="S34" s="777" t="s">
        <v>1</v>
      </c>
      <c r="T34" s="777"/>
      <c r="U34" s="778"/>
      <c r="V34" s="778" t="s">
        <v>1</v>
      </c>
      <c r="W34" s="778"/>
      <c r="X34" s="778"/>
      <c r="Y34" s="778"/>
      <c r="Z34" s="778"/>
      <c r="AA34" s="777"/>
    </row>
    <row r="35" spans="1:27" s="766" customFormat="1" ht="12" customHeight="1" x14ac:dyDescent="0.2">
      <c r="A35" s="764">
        <v>19</v>
      </c>
      <c r="B35" s="803">
        <v>8114</v>
      </c>
      <c r="C35" s="765" t="s">
        <v>125</v>
      </c>
      <c r="D35" s="765" t="s">
        <v>9</v>
      </c>
      <c r="E35" s="800">
        <v>2013</v>
      </c>
      <c r="F35" s="800"/>
      <c r="G35" s="798">
        <v>14176</v>
      </c>
      <c r="H35" s="798">
        <v>4411</v>
      </c>
      <c r="I35" s="765" t="s">
        <v>5</v>
      </c>
      <c r="J35" s="787" t="s">
        <v>365</v>
      </c>
      <c r="K35" s="788" t="s">
        <v>445</v>
      </c>
      <c r="L35" s="788"/>
      <c r="M35" s="777"/>
      <c r="N35" s="921"/>
      <c r="O35" s="777"/>
      <c r="P35" s="777"/>
      <c r="Q35" s="777"/>
      <c r="R35" s="777">
        <v>35000</v>
      </c>
      <c r="S35" s="777"/>
      <c r="T35" s="777"/>
      <c r="U35" s="778"/>
      <c r="V35" s="778"/>
      <c r="W35" s="778"/>
      <c r="X35" s="778"/>
      <c r="Y35" s="778">
        <v>35000</v>
      </c>
      <c r="Z35" s="778"/>
      <c r="AA35" s="777"/>
    </row>
    <row r="36" spans="1:27" s="766" customFormat="1" ht="12" customHeight="1" x14ac:dyDescent="0.2">
      <c r="A36" s="764">
        <v>20</v>
      </c>
      <c r="B36" s="803">
        <v>8023</v>
      </c>
      <c r="C36" s="765" t="s">
        <v>43</v>
      </c>
      <c r="D36" s="765" t="s">
        <v>452</v>
      </c>
      <c r="E36" s="800">
        <v>2010</v>
      </c>
      <c r="F36" s="800"/>
      <c r="G36" s="798">
        <v>75922</v>
      </c>
      <c r="H36" s="798">
        <v>21389</v>
      </c>
      <c r="I36" s="765" t="s">
        <v>5</v>
      </c>
      <c r="J36" s="787" t="s">
        <v>367</v>
      </c>
      <c r="K36" s="788" t="s">
        <v>446</v>
      </c>
      <c r="L36" s="788"/>
      <c r="M36" s="777">
        <v>40000</v>
      </c>
      <c r="N36" s="921"/>
      <c r="O36" s="777"/>
      <c r="P36" s="777"/>
      <c r="Q36" s="777">
        <v>40000</v>
      </c>
      <c r="R36" s="777"/>
      <c r="S36" s="777"/>
      <c r="T36" s="777"/>
      <c r="U36" s="778"/>
      <c r="V36" s="778">
        <v>40000</v>
      </c>
      <c r="W36" s="778"/>
      <c r="X36" s="778"/>
      <c r="Y36" s="778"/>
      <c r="Z36" s="778"/>
      <c r="AA36" s="777"/>
    </row>
    <row r="37" spans="1:27" s="766" customFormat="1" ht="12" customHeight="1" x14ac:dyDescent="0.2">
      <c r="A37" s="764">
        <v>23</v>
      </c>
      <c r="B37" s="803">
        <v>9596</v>
      </c>
      <c r="C37" s="765" t="s">
        <v>43</v>
      </c>
      <c r="D37" s="765" t="s">
        <v>452</v>
      </c>
      <c r="E37" s="800">
        <v>2013</v>
      </c>
      <c r="F37" s="800"/>
      <c r="G37" s="798">
        <v>30146</v>
      </c>
      <c r="H37" s="798">
        <v>10444</v>
      </c>
      <c r="I37" s="765" t="s">
        <v>5</v>
      </c>
      <c r="J37" s="787" t="s">
        <v>365</v>
      </c>
      <c r="K37" s="788" t="s">
        <v>445</v>
      </c>
      <c r="L37" s="788"/>
      <c r="M37" s="777"/>
      <c r="N37" s="921"/>
      <c r="O37" s="777"/>
      <c r="P37" s="777"/>
      <c r="Q37" s="777"/>
      <c r="R37" s="777"/>
      <c r="S37" s="777"/>
      <c r="T37" s="777"/>
      <c r="U37" s="778"/>
      <c r="V37" s="778">
        <v>35000</v>
      </c>
      <c r="W37" s="778"/>
      <c r="X37" s="778"/>
      <c r="Y37" s="778"/>
      <c r="Z37" s="778"/>
      <c r="AA37" s="777"/>
    </row>
    <row r="38" spans="1:27" s="766" customFormat="1" ht="12" customHeight="1" x14ac:dyDescent="0.2">
      <c r="A38" s="764">
        <v>24</v>
      </c>
      <c r="B38" s="803">
        <v>9628</v>
      </c>
      <c r="C38" s="765" t="s">
        <v>606</v>
      </c>
      <c r="D38" s="765" t="s">
        <v>10</v>
      </c>
      <c r="E38" s="800">
        <v>2014</v>
      </c>
      <c r="F38" s="800"/>
      <c r="G38" s="798">
        <v>11675</v>
      </c>
      <c r="H38" s="798">
        <v>6442</v>
      </c>
      <c r="I38" s="765" t="s">
        <v>5</v>
      </c>
      <c r="J38" s="787" t="s">
        <v>365</v>
      </c>
      <c r="K38" s="788" t="s">
        <v>445</v>
      </c>
      <c r="L38" s="788"/>
      <c r="M38" s="777"/>
      <c r="N38" s="921"/>
      <c r="O38" s="777"/>
      <c r="P38" s="777"/>
      <c r="Q38" s="777"/>
      <c r="R38" s="777"/>
      <c r="S38" s="777"/>
      <c r="T38" s="777"/>
      <c r="U38" s="778">
        <v>35000</v>
      </c>
      <c r="V38" s="778"/>
      <c r="W38" s="778"/>
      <c r="X38" s="778"/>
      <c r="Y38" s="778"/>
      <c r="Z38" s="778"/>
      <c r="AA38" s="777"/>
    </row>
    <row r="39" spans="1:27" s="766" customFormat="1" ht="12" customHeight="1" x14ac:dyDescent="0.2">
      <c r="A39" s="764">
        <v>26</v>
      </c>
      <c r="B39" s="803">
        <v>9608</v>
      </c>
      <c r="C39" s="765" t="s">
        <v>606</v>
      </c>
      <c r="D39" s="765" t="s">
        <v>10</v>
      </c>
      <c r="E39" s="800">
        <v>2015</v>
      </c>
      <c r="F39" s="800"/>
      <c r="G39" s="798">
        <v>8299</v>
      </c>
      <c r="H39" s="798">
        <v>3853</v>
      </c>
      <c r="I39" s="765" t="s">
        <v>5</v>
      </c>
      <c r="J39" s="787" t="s">
        <v>365</v>
      </c>
      <c r="K39" s="788" t="s">
        <v>445</v>
      </c>
      <c r="L39" s="788"/>
      <c r="M39" s="777"/>
      <c r="N39" s="921"/>
      <c r="O39" s="777"/>
      <c r="P39" s="777"/>
      <c r="Q39" s="777"/>
      <c r="R39" s="777"/>
      <c r="S39" s="777"/>
      <c r="T39" s="777"/>
      <c r="U39" s="778"/>
      <c r="V39" s="778">
        <v>35000</v>
      </c>
      <c r="W39" s="778"/>
      <c r="X39" s="778"/>
      <c r="Y39" s="778"/>
      <c r="Z39" s="778"/>
      <c r="AA39" s="777"/>
    </row>
    <row r="40" spans="1:27" s="766" customFormat="1" ht="12" customHeight="1" x14ac:dyDescent="0.2">
      <c r="A40" s="764">
        <v>27</v>
      </c>
      <c r="B40" s="803">
        <v>9607</v>
      </c>
      <c r="C40" s="765" t="s">
        <v>606</v>
      </c>
      <c r="D40" s="765" t="s">
        <v>10</v>
      </c>
      <c r="E40" s="800">
        <v>2015</v>
      </c>
      <c r="F40" s="800"/>
      <c r="G40" s="798">
        <v>15791</v>
      </c>
      <c r="H40" s="798">
        <v>9882</v>
      </c>
      <c r="I40" s="765" t="s">
        <v>5</v>
      </c>
      <c r="J40" s="787" t="s">
        <v>365</v>
      </c>
      <c r="K40" s="788" t="s">
        <v>445</v>
      </c>
      <c r="L40" s="788"/>
      <c r="M40" s="777"/>
      <c r="N40" s="921"/>
      <c r="O40" s="777"/>
      <c r="P40" s="777"/>
      <c r="Q40" s="777"/>
      <c r="R40" s="777"/>
      <c r="S40" s="777"/>
      <c r="T40" s="777"/>
      <c r="U40" s="778"/>
      <c r="V40" s="778">
        <v>35000</v>
      </c>
      <c r="W40" s="778"/>
      <c r="X40" s="778"/>
      <c r="Y40" s="778"/>
      <c r="Z40" s="778"/>
      <c r="AA40" s="777"/>
    </row>
    <row r="41" spans="1:27" s="766" customFormat="1" ht="12" customHeight="1" x14ac:dyDescent="0.2">
      <c r="A41" s="764">
        <v>42</v>
      </c>
      <c r="B41" s="803">
        <v>6684</v>
      </c>
      <c r="C41" s="765" t="s">
        <v>237</v>
      </c>
      <c r="D41" s="765" t="s">
        <v>15</v>
      </c>
      <c r="E41" s="800">
        <v>2005</v>
      </c>
      <c r="F41" s="800"/>
      <c r="G41" s="798">
        <v>82006</v>
      </c>
      <c r="H41" s="798">
        <v>2480</v>
      </c>
      <c r="I41" s="765" t="s">
        <v>5</v>
      </c>
      <c r="J41" s="787" t="s">
        <v>367</v>
      </c>
      <c r="K41" s="788" t="s">
        <v>448</v>
      </c>
      <c r="L41" s="788" t="s">
        <v>659</v>
      </c>
      <c r="M41" s="777">
        <v>40000</v>
      </c>
      <c r="N41" s="921" t="s">
        <v>1</v>
      </c>
      <c r="O41" s="777"/>
      <c r="P41" s="777"/>
      <c r="Q41" s="777"/>
      <c r="R41" s="777"/>
      <c r="S41" s="777"/>
      <c r="T41" s="777"/>
      <c r="U41" s="778">
        <v>40000</v>
      </c>
      <c r="V41" s="778"/>
      <c r="W41" s="778"/>
      <c r="X41" s="778"/>
      <c r="Y41" s="778"/>
      <c r="Z41" s="778"/>
      <c r="AA41" s="777"/>
    </row>
    <row r="42" spans="1:27" s="766" customFormat="1" ht="12" customHeight="1" x14ac:dyDescent="0.2">
      <c r="A42" s="764">
        <v>48</v>
      </c>
      <c r="B42" s="803">
        <v>8100</v>
      </c>
      <c r="C42" s="765" t="s">
        <v>397</v>
      </c>
      <c r="D42" s="765" t="s">
        <v>11</v>
      </c>
      <c r="E42" s="800">
        <v>2011</v>
      </c>
      <c r="F42" s="800"/>
      <c r="G42" s="798">
        <v>51427</v>
      </c>
      <c r="H42" s="798">
        <v>12848</v>
      </c>
      <c r="I42" s="765" t="s">
        <v>5</v>
      </c>
      <c r="J42" s="787" t="s">
        <v>367</v>
      </c>
      <c r="K42" s="788" t="s">
        <v>446</v>
      </c>
      <c r="L42" s="788" t="s">
        <v>564</v>
      </c>
      <c r="M42" s="777"/>
      <c r="N42" s="921">
        <v>45000</v>
      </c>
      <c r="O42" s="777"/>
      <c r="P42" s="777"/>
      <c r="Q42" s="777"/>
      <c r="R42" s="777"/>
      <c r="S42" s="777"/>
      <c r="T42" s="777"/>
      <c r="U42" s="778">
        <v>45000</v>
      </c>
      <c r="V42" s="778"/>
      <c r="W42" s="778"/>
      <c r="X42" s="778"/>
      <c r="Y42" s="778"/>
      <c r="Z42" s="778"/>
      <c r="AA42" s="777"/>
    </row>
    <row r="43" spans="1:27" s="766" customFormat="1" ht="12" customHeight="1" x14ac:dyDescent="0.2">
      <c r="A43" s="764">
        <v>55</v>
      </c>
      <c r="B43" s="803">
        <v>8104</v>
      </c>
      <c r="C43" s="765" t="s">
        <v>435</v>
      </c>
      <c r="D43" s="765" t="s">
        <v>11</v>
      </c>
      <c r="E43" s="800">
        <v>2012</v>
      </c>
      <c r="F43" s="800"/>
      <c r="G43" s="798">
        <v>95978</v>
      </c>
      <c r="H43" s="798">
        <v>16731</v>
      </c>
      <c r="I43" s="765" t="s">
        <v>5</v>
      </c>
      <c r="J43" s="787" t="s">
        <v>367</v>
      </c>
      <c r="K43" s="788" t="s">
        <v>446</v>
      </c>
      <c r="L43" s="788" t="s">
        <v>659</v>
      </c>
      <c r="M43" s="777">
        <v>42000</v>
      </c>
      <c r="N43" s="921"/>
      <c r="O43" s="777"/>
      <c r="P43" s="777">
        <v>45000</v>
      </c>
      <c r="Q43" s="777"/>
      <c r="R43" s="777"/>
      <c r="S43" s="777">
        <v>45000</v>
      </c>
      <c r="T43" s="777"/>
      <c r="U43" s="778"/>
      <c r="V43" s="778"/>
      <c r="W43" s="778"/>
      <c r="X43" s="778"/>
      <c r="Y43" s="778"/>
      <c r="Z43" s="778"/>
      <c r="AA43" s="777"/>
    </row>
    <row r="44" spans="1:27" s="766" customFormat="1" ht="12" customHeight="1" x14ac:dyDescent="0.2">
      <c r="A44" s="764">
        <v>60</v>
      </c>
      <c r="B44" s="803">
        <v>8123</v>
      </c>
      <c r="C44" s="765" t="s">
        <v>435</v>
      </c>
      <c r="D44" s="765" t="s">
        <v>11</v>
      </c>
      <c r="E44" s="800">
        <v>2013</v>
      </c>
      <c r="F44" s="800"/>
      <c r="G44" s="798">
        <v>72231</v>
      </c>
      <c r="H44" s="798">
        <v>19392</v>
      </c>
      <c r="I44" s="765" t="s">
        <v>5</v>
      </c>
      <c r="J44" s="787" t="s">
        <v>365</v>
      </c>
      <c r="K44" s="788" t="s">
        <v>446</v>
      </c>
      <c r="L44" s="788"/>
      <c r="M44" s="777"/>
      <c r="N44" s="921">
        <v>45000</v>
      </c>
      <c r="O44" s="777"/>
      <c r="P44" s="777"/>
      <c r="Q44" s="777">
        <v>45000</v>
      </c>
      <c r="R44" s="777"/>
      <c r="S44" s="777"/>
      <c r="T44" s="777">
        <v>45000</v>
      </c>
      <c r="U44" s="778"/>
      <c r="V44" s="778"/>
      <c r="W44" s="778">
        <v>45000</v>
      </c>
      <c r="X44" s="778"/>
      <c r="Y44" s="778"/>
      <c r="Z44" s="778"/>
      <c r="AA44" s="777"/>
    </row>
    <row r="45" spans="1:27" s="766" customFormat="1" ht="12" customHeight="1" x14ac:dyDescent="0.2">
      <c r="A45" s="764">
        <v>61</v>
      </c>
      <c r="B45" s="803">
        <v>8124</v>
      </c>
      <c r="C45" s="765" t="s">
        <v>435</v>
      </c>
      <c r="D45" s="765" t="s">
        <v>11</v>
      </c>
      <c r="E45" s="800">
        <v>2013</v>
      </c>
      <c r="F45" s="800"/>
      <c r="G45" s="798">
        <v>76141</v>
      </c>
      <c r="H45" s="798">
        <v>21365</v>
      </c>
      <c r="I45" s="765" t="s">
        <v>5</v>
      </c>
      <c r="J45" s="787" t="s">
        <v>365</v>
      </c>
      <c r="K45" s="788" t="s">
        <v>446</v>
      </c>
      <c r="L45" s="788"/>
      <c r="M45" s="777"/>
      <c r="N45" s="921">
        <v>45000</v>
      </c>
      <c r="O45" s="777"/>
      <c r="P45" s="777"/>
      <c r="Q45" s="777">
        <v>45000</v>
      </c>
      <c r="R45" s="777"/>
      <c r="S45" s="777"/>
      <c r="T45" s="777">
        <v>45000</v>
      </c>
      <c r="U45" s="778"/>
      <c r="V45" s="778"/>
      <c r="W45" s="778">
        <v>45000</v>
      </c>
      <c r="X45" s="778"/>
      <c r="Y45" s="778"/>
      <c r="Z45" s="778"/>
      <c r="AA45" s="777"/>
    </row>
    <row r="46" spans="1:27" s="766" customFormat="1" ht="12" customHeight="1" x14ac:dyDescent="0.2">
      <c r="A46" s="764">
        <v>62</v>
      </c>
      <c r="B46" s="803">
        <v>8125</v>
      </c>
      <c r="C46" s="765" t="s">
        <v>435</v>
      </c>
      <c r="D46" s="765" t="s">
        <v>11</v>
      </c>
      <c r="E46" s="800">
        <v>2013</v>
      </c>
      <c r="F46" s="800"/>
      <c r="G46" s="798">
        <v>61545</v>
      </c>
      <c r="H46" s="798">
        <v>24615</v>
      </c>
      <c r="I46" s="765" t="s">
        <v>5</v>
      </c>
      <c r="J46" s="787" t="s">
        <v>365</v>
      </c>
      <c r="K46" s="788" t="s">
        <v>446</v>
      </c>
      <c r="L46" s="788"/>
      <c r="M46" s="777"/>
      <c r="N46" s="921">
        <v>45000</v>
      </c>
      <c r="O46" s="777"/>
      <c r="P46" s="777"/>
      <c r="Q46" s="777">
        <v>45000</v>
      </c>
      <c r="R46" s="777"/>
      <c r="S46" s="777"/>
      <c r="T46" s="777">
        <v>45000</v>
      </c>
      <c r="U46" s="778"/>
      <c r="V46" s="778"/>
      <c r="W46" s="778">
        <v>45000</v>
      </c>
      <c r="X46" s="778"/>
      <c r="Y46" s="778"/>
      <c r="Z46" s="778"/>
      <c r="AA46" s="777"/>
    </row>
    <row r="47" spans="1:27" s="766" customFormat="1" ht="12" customHeight="1" x14ac:dyDescent="0.2">
      <c r="A47" s="764">
        <v>63</v>
      </c>
      <c r="B47" s="803">
        <v>8126</v>
      </c>
      <c r="C47" s="765" t="s">
        <v>435</v>
      </c>
      <c r="D47" s="765" t="s">
        <v>11</v>
      </c>
      <c r="E47" s="800">
        <v>2013</v>
      </c>
      <c r="F47" s="800"/>
      <c r="G47" s="798">
        <v>76101</v>
      </c>
      <c r="H47" s="798">
        <v>21936</v>
      </c>
      <c r="I47" s="765" t="s">
        <v>5</v>
      </c>
      <c r="J47" s="787" t="s">
        <v>365</v>
      </c>
      <c r="K47" s="788" t="s">
        <v>446</v>
      </c>
      <c r="L47" s="788"/>
      <c r="M47" s="777"/>
      <c r="N47" s="921">
        <v>45000</v>
      </c>
      <c r="O47" s="777"/>
      <c r="P47" s="777"/>
      <c r="Q47" s="777">
        <v>45000</v>
      </c>
      <c r="R47" s="777"/>
      <c r="S47" s="777"/>
      <c r="T47" s="777">
        <v>45000</v>
      </c>
      <c r="U47" s="778"/>
      <c r="V47" s="778"/>
      <c r="W47" s="778">
        <v>45000</v>
      </c>
      <c r="X47" s="778"/>
      <c r="Y47" s="778"/>
      <c r="Z47" s="778"/>
      <c r="AA47" s="777"/>
    </row>
    <row r="48" spans="1:27" s="766" customFormat="1" ht="12" customHeight="1" x14ac:dyDescent="0.2">
      <c r="A48" s="764">
        <v>64</v>
      </c>
      <c r="B48" s="803">
        <v>8127</v>
      </c>
      <c r="C48" s="765" t="s">
        <v>435</v>
      </c>
      <c r="D48" s="765" t="s">
        <v>11</v>
      </c>
      <c r="E48" s="800">
        <v>2013</v>
      </c>
      <c r="F48" s="800"/>
      <c r="G48" s="798">
        <v>75029</v>
      </c>
      <c r="H48" s="798">
        <v>21607</v>
      </c>
      <c r="I48" s="765" t="s">
        <v>5</v>
      </c>
      <c r="J48" s="787" t="s">
        <v>365</v>
      </c>
      <c r="K48" s="788" t="s">
        <v>446</v>
      </c>
      <c r="L48" s="788"/>
      <c r="M48" s="777"/>
      <c r="N48" s="921">
        <v>45000</v>
      </c>
      <c r="O48" s="777"/>
      <c r="P48" s="777"/>
      <c r="Q48" s="777">
        <v>45000</v>
      </c>
      <c r="R48" s="777"/>
      <c r="S48" s="777"/>
      <c r="T48" s="777">
        <v>45000</v>
      </c>
      <c r="U48" s="778"/>
      <c r="V48" s="778"/>
      <c r="W48" s="778">
        <v>45000</v>
      </c>
      <c r="X48" s="778"/>
      <c r="Y48" s="778"/>
      <c r="Z48" s="778"/>
      <c r="AA48" s="777"/>
    </row>
    <row r="49" spans="1:27" s="766" customFormat="1" ht="12" customHeight="1" x14ac:dyDescent="0.2">
      <c r="A49" s="764">
        <v>65</v>
      </c>
      <c r="B49" s="803">
        <v>8128</v>
      </c>
      <c r="C49" s="765" t="s">
        <v>435</v>
      </c>
      <c r="D49" s="765" t="s">
        <v>11</v>
      </c>
      <c r="E49" s="800">
        <v>2013</v>
      </c>
      <c r="F49" s="800"/>
      <c r="G49" s="798">
        <v>56383</v>
      </c>
      <c r="H49" s="798">
        <v>15718</v>
      </c>
      <c r="I49" s="765" t="s">
        <v>5</v>
      </c>
      <c r="J49" s="787" t="s">
        <v>365</v>
      </c>
      <c r="K49" s="788" t="s">
        <v>446</v>
      </c>
      <c r="L49" s="788"/>
      <c r="M49" s="777"/>
      <c r="N49" s="921">
        <v>45000</v>
      </c>
      <c r="O49" s="777"/>
      <c r="P49" s="777"/>
      <c r="Q49" s="777">
        <v>45000</v>
      </c>
      <c r="R49" s="777"/>
      <c r="S49" s="777"/>
      <c r="T49" s="777">
        <v>45000</v>
      </c>
      <c r="U49" s="778"/>
      <c r="V49" s="778"/>
      <c r="W49" s="778">
        <v>45000</v>
      </c>
      <c r="X49" s="778"/>
      <c r="Y49" s="778"/>
      <c r="Z49" s="778"/>
      <c r="AA49" s="777"/>
    </row>
    <row r="50" spans="1:27" s="766" customFormat="1" ht="12" customHeight="1" x14ac:dyDescent="0.2">
      <c r="A50" s="764">
        <v>66</v>
      </c>
      <c r="B50" s="803">
        <v>8129</v>
      </c>
      <c r="C50" s="765" t="s">
        <v>435</v>
      </c>
      <c r="D50" s="765" t="s">
        <v>11</v>
      </c>
      <c r="E50" s="800">
        <v>2013</v>
      </c>
      <c r="F50" s="800"/>
      <c r="G50" s="798">
        <v>61625</v>
      </c>
      <c r="H50" s="798">
        <v>24878</v>
      </c>
      <c r="I50" s="765" t="s">
        <v>5</v>
      </c>
      <c r="J50" s="787" t="s">
        <v>365</v>
      </c>
      <c r="K50" s="788" t="s">
        <v>446</v>
      </c>
      <c r="L50" s="788"/>
      <c r="M50" s="777"/>
      <c r="N50" s="921">
        <v>45000</v>
      </c>
      <c r="O50" s="777"/>
      <c r="P50" s="777"/>
      <c r="Q50" s="777">
        <v>45000</v>
      </c>
      <c r="R50" s="777"/>
      <c r="S50" s="777"/>
      <c r="T50" s="777">
        <v>45000</v>
      </c>
      <c r="U50" s="778"/>
      <c r="V50" s="778"/>
      <c r="W50" s="778">
        <v>45000</v>
      </c>
      <c r="X50" s="778"/>
      <c r="Y50" s="778"/>
      <c r="Z50" s="778"/>
      <c r="AA50" s="777"/>
    </row>
    <row r="51" spans="1:27" s="766" customFormat="1" ht="12" customHeight="1" x14ac:dyDescent="0.2">
      <c r="A51" s="764">
        <v>67</v>
      </c>
      <c r="B51" s="803">
        <v>8130</v>
      </c>
      <c r="C51" s="765" t="s">
        <v>435</v>
      </c>
      <c r="D51" s="765" t="s">
        <v>11</v>
      </c>
      <c r="E51" s="800">
        <v>2013</v>
      </c>
      <c r="F51" s="800"/>
      <c r="G51" s="798">
        <v>68970</v>
      </c>
      <c r="H51" s="798">
        <v>18205</v>
      </c>
      <c r="I51" s="765" t="s">
        <v>5</v>
      </c>
      <c r="J51" s="787" t="s">
        <v>365</v>
      </c>
      <c r="K51" s="788" t="s">
        <v>446</v>
      </c>
      <c r="L51" s="788"/>
      <c r="M51" s="777"/>
      <c r="N51" s="921"/>
      <c r="O51" s="777">
        <v>45000</v>
      </c>
      <c r="P51" s="777"/>
      <c r="Q51" s="777"/>
      <c r="R51" s="777">
        <v>45000</v>
      </c>
      <c r="S51" s="777"/>
      <c r="T51" s="777"/>
      <c r="U51" s="778">
        <v>45000</v>
      </c>
      <c r="V51" s="778"/>
      <c r="W51" s="778"/>
      <c r="X51" s="778">
        <v>45000</v>
      </c>
      <c r="Y51" s="778"/>
      <c r="Z51" s="778"/>
      <c r="AA51" s="777"/>
    </row>
    <row r="52" spans="1:27" s="766" customFormat="1" ht="12" customHeight="1" x14ac:dyDescent="0.2">
      <c r="A52" s="764">
        <v>70</v>
      </c>
      <c r="B52" s="803">
        <v>9616</v>
      </c>
      <c r="C52" s="765" t="s">
        <v>435</v>
      </c>
      <c r="D52" s="765" t="s">
        <v>11</v>
      </c>
      <c r="E52" s="800">
        <v>2014</v>
      </c>
      <c r="F52" s="800"/>
      <c r="G52" s="798">
        <v>50937</v>
      </c>
      <c r="H52" s="798">
        <v>28129</v>
      </c>
      <c r="I52" s="765" t="s">
        <v>5</v>
      </c>
      <c r="J52" s="787" t="s">
        <v>365</v>
      </c>
      <c r="K52" s="788" t="s">
        <v>446</v>
      </c>
      <c r="L52" s="788"/>
      <c r="M52" s="777"/>
      <c r="N52" s="921"/>
      <c r="O52" s="777">
        <v>45000</v>
      </c>
      <c r="P52" s="777"/>
      <c r="Q52" s="777"/>
      <c r="R52" s="777">
        <v>45000</v>
      </c>
      <c r="S52" s="777"/>
      <c r="T52" s="777"/>
      <c r="U52" s="778">
        <v>45000</v>
      </c>
      <c r="V52" s="778"/>
      <c r="W52" s="778"/>
      <c r="X52" s="778">
        <v>45000</v>
      </c>
      <c r="Y52" s="778"/>
      <c r="Z52" s="778"/>
      <c r="AA52" s="777"/>
    </row>
    <row r="53" spans="1:27" s="766" customFormat="1" ht="12" customHeight="1" x14ac:dyDescent="0.2">
      <c r="A53" s="764">
        <v>71</v>
      </c>
      <c r="B53" s="803">
        <v>9615</v>
      </c>
      <c r="C53" s="765" t="s">
        <v>435</v>
      </c>
      <c r="D53" s="765" t="s">
        <v>11</v>
      </c>
      <c r="E53" s="800">
        <v>2014</v>
      </c>
      <c r="F53" s="800"/>
      <c r="G53" s="798">
        <v>51171</v>
      </c>
      <c r="H53" s="798">
        <v>27574</v>
      </c>
      <c r="I53" s="765" t="s">
        <v>5</v>
      </c>
      <c r="J53" s="787" t="s">
        <v>365</v>
      </c>
      <c r="K53" s="788" t="s">
        <v>446</v>
      </c>
      <c r="L53" s="788"/>
      <c r="M53" s="777"/>
      <c r="N53" s="921"/>
      <c r="O53" s="777">
        <v>45000</v>
      </c>
      <c r="P53" s="777"/>
      <c r="Q53" s="777"/>
      <c r="R53" s="777">
        <v>45000</v>
      </c>
      <c r="S53" s="777"/>
      <c r="T53" s="777"/>
      <c r="U53" s="778">
        <v>45000</v>
      </c>
      <c r="V53" s="778"/>
      <c r="W53" s="778"/>
      <c r="X53" s="778">
        <v>45000</v>
      </c>
      <c r="Y53" s="778"/>
      <c r="Z53" s="778"/>
      <c r="AA53" s="777"/>
    </row>
    <row r="54" spans="1:27" s="766" customFormat="1" ht="12" customHeight="1" x14ac:dyDescent="0.2">
      <c r="A54" s="764">
        <v>72</v>
      </c>
      <c r="B54" s="803">
        <v>9614</v>
      </c>
      <c r="C54" s="765" t="s">
        <v>435</v>
      </c>
      <c r="D54" s="765" t="s">
        <v>11</v>
      </c>
      <c r="E54" s="800">
        <v>2014</v>
      </c>
      <c r="F54" s="800"/>
      <c r="G54" s="798">
        <v>51498</v>
      </c>
      <c r="H54" s="798">
        <v>26710</v>
      </c>
      <c r="I54" s="765" t="s">
        <v>5</v>
      </c>
      <c r="J54" s="787" t="s">
        <v>365</v>
      </c>
      <c r="K54" s="788" t="s">
        <v>446</v>
      </c>
      <c r="L54" s="788"/>
      <c r="M54" s="777"/>
      <c r="N54" s="921"/>
      <c r="O54" s="777">
        <v>45000</v>
      </c>
      <c r="P54" s="777"/>
      <c r="Q54" s="777"/>
      <c r="R54" s="777">
        <v>45000</v>
      </c>
      <c r="S54" s="777"/>
      <c r="T54" s="777"/>
      <c r="U54" s="778">
        <v>45000</v>
      </c>
      <c r="V54" s="778"/>
      <c r="W54" s="778"/>
      <c r="X54" s="778">
        <v>45000</v>
      </c>
      <c r="Y54" s="778"/>
      <c r="Z54" s="778"/>
      <c r="AA54" s="777"/>
    </row>
    <row r="55" spans="1:27" s="766" customFormat="1" ht="12" customHeight="1" x14ac:dyDescent="0.2">
      <c r="A55" s="764">
        <v>73</v>
      </c>
      <c r="B55" s="803">
        <v>9599</v>
      </c>
      <c r="C55" s="765" t="s">
        <v>435</v>
      </c>
      <c r="D55" s="765" t="s">
        <v>11</v>
      </c>
      <c r="E55" s="800">
        <v>2014</v>
      </c>
      <c r="F55" s="800"/>
      <c r="G55" s="798">
        <v>57730</v>
      </c>
      <c r="H55" s="798">
        <v>29916</v>
      </c>
      <c r="I55" s="765" t="s">
        <v>5</v>
      </c>
      <c r="J55" s="787" t="s">
        <v>365</v>
      </c>
      <c r="K55" s="788" t="s">
        <v>446</v>
      </c>
      <c r="L55" s="788"/>
      <c r="M55" s="777"/>
      <c r="N55" s="921"/>
      <c r="O55" s="777">
        <v>45000</v>
      </c>
      <c r="P55" s="777"/>
      <c r="Q55" s="777"/>
      <c r="R55" s="777">
        <v>45000</v>
      </c>
      <c r="S55" s="777"/>
      <c r="T55" s="777"/>
      <c r="U55" s="778">
        <v>45000</v>
      </c>
      <c r="V55" s="778"/>
      <c r="W55" s="778"/>
      <c r="X55" s="778">
        <v>45000</v>
      </c>
      <c r="Y55" s="778"/>
      <c r="Z55" s="778"/>
      <c r="AA55" s="777"/>
    </row>
    <row r="56" spans="1:27" s="766" customFormat="1" ht="12" customHeight="1" x14ac:dyDescent="0.2">
      <c r="A56" s="764">
        <v>74</v>
      </c>
      <c r="B56" s="803">
        <v>9621</v>
      </c>
      <c r="C56" s="765" t="s">
        <v>435</v>
      </c>
      <c r="D56" s="765" t="s">
        <v>11</v>
      </c>
      <c r="E56" s="800">
        <v>2014</v>
      </c>
      <c r="F56" s="800"/>
      <c r="G56" s="798">
        <v>47529</v>
      </c>
      <c r="H56" s="798">
        <v>25636</v>
      </c>
      <c r="I56" s="765" t="s">
        <v>5</v>
      </c>
      <c r="J56" s="787" t="s">
        <v>365</v>
      </c>
      <c r="K56" s="788" t="s">
        <v>446</v>
      </c>
      <c r="L56" s="788"/>
      <c r="M56" s="777"/>
      <c r="N56" s="921"/>
      <c r="O56" s="777">
        <v>45000</v>
      </c>
      <c r="P56" s="777"/>
      <c r="Q56" s="777"/>
      <c r="R56" s="777">
        <v>45000</v>
      </c>
      <c r="S56" s="777"/>
      <c r="T56" s="777"/>
      <c r="U56" s="778">
        <v>45000</v>
      </c>
      <c r="V56" s="778"/>
      <c r="W56" s="778"/>
      <c r="X56" s="778">
        <v>45000</v>
      </c>
      <c r="Y56" s="778"/>
      <c r="Z56" s="778"/>
      <c r="AA56" s="777"/>
    </row>
    <row r="57" spans="1:27" s="766" customFormat="1" ht="12" customHeight="1" x14ac:dyDescent="0.2">
      <c r="A57" s="764">
        <v>75</v>
      </c>
      <c r="B57" s="803">
        <v>9622</v>
      </c>
      <c r="C57" s="765" t="s">
        <v>435</v>
      </c>
      <c r="D57" s="765" t="s">
        <v>11</v>
      </c>
      <c r="E57" s="800">
        <v>2014</v>
      </c>
      <c r="F57" s="800"/>
      <c r="G57" s="798">
        <v>40967</v>
      </c>
      <c r="H57" s="798">
        <v>23893</v>
      </c>
      <c r="I57" s="765" t="s">
        <v>5</v>
      </c>
      <c r="J57" s="787" t="s">
        <v>365</v>
      </c>
      <c r="K57" s="788" t="s">
        <v>446</v>
      </c>
      <c r="L57" s="788"/>
      <c r="M57" s="777"/>
      <c r="N57" s="921"/>
      <c r="O57" s="777">
        <v>45000</v>
      </c>
      <c r="P57" s="777"/>
      <c r="Q57" s="777"/>
      <c r="R57" s="777">
        <v>45000</v>
      </c>
      <c r="S57" s="777"/>
      <c r="T57" s="777"/>
      <c r="U57" s="778">
        <v>45000</v>
      </c>
      <c r="V57" s="778"/>
      <c r="W57" s="778"/>
      <c r="X57" s="778">
        <v>45000</v>
      </c>
      <c r="Y57" s="778"/>
      <c r="Z57" s="778"/>
      <c r="AA57" s="777"/>
    </row>
    <row r="58" spans="1:27" s="766" customFormat="1" ht="12" customHeight="1" x14ac:dyDescent="0.2">
      <c r="A58" s="764">
        <v>80</v>
      </c>
      <c r="B58" s="803">
        <v>9851</v>
      </c>
      <c r="C58" s="765" t="s">
        <v>607</v>
      </c>
      <c r="D58" s="765" t="s">
        <v>11</v>
      </c>
      <c r="E58" s="800">
        <v>2014</v>
      </c>
      <c r="F58" s="800"/>
      <c r="G58" s="798">
        <v>20579</v>
      </c>
      <c r="H58" s="798">
        <v>11342</v>
      </c>
      <c r="I58" s="765" t="s">
        <v>5</v>
      </c>
      <c r="J58" s="787" t="s">
        <v>365</v>
      </c>
      <c r="K58" s="788" t="s">
        <v>446</v>
      </c>
      <c r="L58" s="788"/>
      <c r="M58" s="777"/>
      <c r="N58" s="921"/>
      <c r="O58" s="777"/>
      <c r="P58" s="777">
        <v>45000</v>
      </c>
      <c r="Q58" s="777"/>
      <c r="R58" s="777"/>
      <c r="S58" s="777">
        <v>45000</v>
      </c>
      <c r="T58" s="777"/>
      <c r="U58" s="778"/>
      <c r="V58" s="778">
        <v>45000</v>
      </c>
      <c r="W58" s="778"/>
      <c r="X58" s="778"/>
      <c r="Y58" s="778">
        <v>45000</v>
      </c>
      <c r="Z58" s="778"/>
      <c r="AA58" s="777"/>
    </row>
    <row r="59" spans="1:27" s="766" customFormat="1" ht="12" customHeight="1" x14ac:dyDescent="0.2">
      <c r="A59" s="764">
        <v>81</v>
      </c>
      <c r="B59" s="803">
        <v>9852</v>
      </c>
      <c r="C59" s="765" t="s">
        <v>607</v>
      </c>
      <c r="D59" s="765" t="s">
        <v>11</v>
      </c>
      <c r="E59" s="800">
        <v>2014</v>
      </c>
      <c r="F59" s="800"/>
      <c r="G59" s="798">
        <v>23145</v>
      </c>
      <c r="H59" s="798">
        <v>7856</v>
      </c>
      <c r="I59" s="765" t="s">
        <v>5</v>
      </c>
      <c r="J59" s="787" t="s">
        <v>365</v>
      </c>
      <c r="K59" s="788" t="s">
        <v>446</v>
      </c>
      <c r="L59" s="788"/>
      <c r="M59" s="777"/>
      <c r="N59" s="921"/>
      <c r="O59" s="777"/>
      <c r="P59" s="777">
        <v>45000</v>
      </c>
      <c r="Q59" s="777"/>
      <c r="R59" s="777"/>
      <c r="S59" s="777">
        <v>45000</v>
      </c>
      <c r="T59" s="777"/>
      <c r="U59" s="778"/>
      <c r="V59" s="778">
        <v>45000</v>
      </c>
      <c r="W59" s="778"/>
      <c r="X59" s="778"/>
      <c r="Y59" s="778">
        <v>45000</v>
      </c>
      <c r="Z59" s="778"/>
      <c r="AA59" s="777"/>
    </row>
    <row r="60" spans="1:27" s="766" customFormat="1" ht="12" customHeight="1" x14ac:dyDescent="0.2">
      <c r="A60" s="764">
        <v>82</v>
      </c>
      <c r="B60" s="803">
        <v>9853</v>
      </c>
      <c r="C60" s="765" t="s">
        <v>607</v>
      </c>
      <c r="D60" s="765" t="s">
        <v>11</v>
      </c>
      <c r="E60" s="800">
        <v>2014</v>
      </c>
      <c r="F60" s="800"/>
      <c r="G60" s="798">
        <v>20303</v>
      </c>
      <c r="H60" s="798">
        <v>8497</v>
      </c>
      <c r="I60" s="765" t="s">
        <v>5</v>
      </c>
      <c r="J60" s="787" t="s">
        <v>365</v>
      </c>
      <c r="K60" s="788" t="s">
        <v>446</v>
      </c>
      <c r="L60" s="788"/>
      <c r="M60" s="777"/>
      <c r="N60" s="921"/>
      <c r="O60" s="777"/>
      <c r="P60" s="777">
        <v>45000</v>
      </c>
      <c r="Q60" s="777"/>
      <c r="R60" s="777"/>
      <c r="S60" s="777">
        <v>45000</v>
      </c>
      <c r="T60" s="777"/>
      <c r="U60" s="778"/>
      <c r="V60" s="778">
        <v>45000</v>
      </c>
      <c r="W60" s="778"/>
      <c r="X60" s="778"/>
      <c r="Y60" s="778">
        <v>45000</v>
      </c>
      <c r="Z60" s="778"/>
      <c r="AA60" s="777"/>
    </row>
    <row r="61" spans="1:27" s="766" customFormat="1" ht="12" customHeight="1" x14ac:dyDescent="0.2">
      <c r="A61" s="764">
        <v>83</v>
      </c>
      <c r="B61" s="803">
        <v>9854</v>
      </c>
      <c r="C61" s="765" t="s">
        <v>607</v>
      </c>
      <c r="D61" s="765" t="s">
        <v>11</v>
      </c>
      <c r="E61" s="800">
        <v>2014</v>
      </c>
      <c r="F61" s="800"/>
      <c r="G61" s="798">
        <v>26742</v>
      </c>
      <c r="H61" s="798">
        <v>10662</v>
      </c>
      <c r="I61" s="765" t="s">
        <v>5</v>
      </c>
      <c r="J61" s="787" t="s">
        <v>365</v>
      </c>
      <c r="K61" s="788" t="s">
        <v>446</v>
      </c>
      <c r="L61" s="788"/>
      <c r="M61" s="777"/>
      <c r="N61" s="921"/>
      <c r="O61" s="777"/>
      <c r="P61" s="777">
        <v>45000</v>
      </c>
      <c r="Q61" s="777"/>
      <c r="R61" s="777"/>
      <c r="S61" s="777">
        <v>45000</v>
      </c>
      <c r="T61" s="777"/>
      <c r="U61" s="778"/>
      <c r="V61" s="778">
        <v>45000</v>
      </c>
      <c r="W61" s="778"/>
      <c r="X61" s="778"/>
      <c r="Y61" s="778">
        <v>45000</v>
      </c>
      <c r="Z61" s="778"/>
      <c r="AA61" s="777"/>
    </row>
    <row r="62" spans="1:27" s="766" customFormat="1" ht="12" customHeight="1" x14ac:dyDescent="0.2">
      <c r="A62" s="764">
        <v>84</v>
      </c>
      <c r="B62" s="803">
        <v>9855</v>
      </c>
      <c r="C62" s="765" t="s">
        <v>607</v>
      </c>
      <c r="D62" s="765" t="s">
        <v>11</v>
      </c>
      <c r="E62" s="800">
        <v>2014</v>
      </c>
      <c r="F62" s="800"/>
      <c r="G62" s="798">
        <v>24228</v>
      </c>
      <c r="H62" s="798">
        <v>9939</v>
      </c>
      <c r="I62" s="765" t="s">
        <v>5</v>
      </c>
      <c r="J62" s="787" t="s">
        <v>365</v>
      </c>
      <c r="K62" s="788" t="s">
        <v>446</v>
      </c>
      <c r="L62" s="788"/>
      <c r="M62" s="777"/>
      <c r="N62" s="921"/>
      <c r="O62" s="777"/>
      <c r="P62" s="777">
        <v>45000</v>
      </c>
      <c r="Q62" s="777"/>
      <c r="R62" s="777"/>
      <c r="S62" s="777">
        <v>45000</v>
      </c>
      <c r="T62" s="777"/>
      <c r="U62" s="778"/>
      <c r="V62" s="778">
        <v>45000</v>
      </c>
      <c r="W62" s="778"/>
      <c r="X62" s="778"/>
      <c r="Y62" s="778">
        <v>45000</v>
      </c>
      <c r="Z62" s="778"/>
      <c r="AA62" s="777"/>
    </row>
    <row r="63" spans="1:27" s="766" customFormat="1" ht="12" customHeight="1" x14ac:dyDescent="0.2">
      <c r="A63" s="764">
        <v>85</v>
      </c>
      <c r="B63" s="803">
        <v>9856</v>
      </c>
      <c r="C63" s="765" t="s">
        <v>607</v>
      </c>
      <c r="D63" s="765" t="s">
        <v>11</v>
      </c>
      <c r="E63" s="800">
        <v>2014</v>
      </c>
      <c r="F63" s="800"/>
      <c r="G63" s="798">
        <v>13824</v>
      </c>
      <c r="H63" s="798">
        <v>2392</v>
      </c>
      <c r="I63" s="765" t="s">
        <v>5</v>
      </c>
      <c r="J63" s="787" t="s">
        <v>365</v>
      </c>
      <c r="K63" s="788" t="s">
        <v>446</v>
      </c>
      <c r="L63" s="788"/>
      <c r="M63" s="777"/>
      <c r="N63" s="921"/>
      <c r="O63" s="777"/>
      <c r="P63" s="777">
        <v>45000</v>
      </c>
      <c r="Q63" s="777"/>
      <c r="R63" s="777"/>
      <c r="S63" s="777">
        <v>45000</v>
      </c>
      <c r="T63" s="777"/>
      <c r="U63" s="778"/>
      <c r="V63" s="778">
        <v>45000</v>
      </c>
      <c r="W63" s="778"/>
      <c r="X63" s="778"/>
      <c r="Y63" s="778">
        <v>45000</v>
      </c>
      <c r="Z63" s="778"/>
      <c r="AA63" s="777"/>
    </row>
    <row r="64" spans="1:27" s="766" customFormat="1" ht="12" customHeight="1" x14ac:dyDescent="0.2">
      <c r="A64" s="764">
        <v>1207</v>
      </c>
      <c r="B64" s="803"/>
      <c r="C64" s="765" t="s">
        <v>567</v>
      </c>
      <c r="D64" s="765" t="s">
        <v>11</v>
      </c>
      <c r="E64" s="800">
        <v>2012</v>
      </c>
      <c r="F64" s="800" t="s">
        <v>1</v>
      </c>
      <c r="G64" s="798">
        <v>17518</v>
      </c>
      <c r="H64" s="798">
        <v>6199</v>
      </c>
      <c r="I64" s="765" t="s">
        <v>5</v>
      </c>
      <c r="J64" s="787" t="s">
        <v>365</v>
      </c>
      <c r="K64" s="788" t="s">
        <v>365</v>
      </c>
      <c r="L64" s="788"/>
      <c r="M64" s="777"/>
      <c r="N64" s="921"/>
      <c r="O64" s="777"/>
      <c r="P64" s="777">
        <v>35000</v>
      </c>
      <c r="Q64" s="777"/>
      <c r="R64" s="777"/>
      <c r="S64" s="777"/>
      <c r="T64" s="777"/>
      <c r="U64" s="778">
        <v>25000</v>
      </c>
      <c r="V64" s="778"/>
      <c r="W64" s="778"/>
      <c r="X64" s="778"/>
      <c r="Y64" s="778"/>
      <c r="Z64" s="778">
        <v>25000</v>
      </c>
      <c r="AA64" s="777"/>
    </row>
    <row r="65" spans="1:27" s="766" customFormat="1" ht="12" customHeight="1" x14ac:dyDescent="0.2">
      <c r="A65" s="764">
        <v>1271</v>
      </c>
      <c r="B65" s="803"/>
      <c r="C65" s="765" t="s">
        <v>567</v>
      </c>
      <c r="D65" s="765" t="s">
        <v>11</v>
      </c>
      <c r="E65" s="800">
        <v>2012</v>
      </c>
      <c r="F65" s="800"/>
      <c r="G65" s="798">
        <v>19160</v>
      </c>
      <c r="H65" s="798">
        <v>6932</v>
      </c>
      <c r="I65" s="765" t="s">
        <v>5</v>
      </c>
      <c r="J65" s="787" t="s">
        <v>365</v>
      </c>
      <c r="K65" s="788" t="s">
        <v>365</v>
      </c>
      <c r="L65" s="788"/>
      <c r="M65" s="777"/>
      <c r="N65" s="921"/>
      <c r="O65" s="777"/>
      <c r="P65" s="777">
        <v>35000</v>
      </c>
      <c r="Q65" s="777"/>
      <c r="R65" s="777"/>
      <c r="S65" s="777"/>
      <c r="T65" s="777"/>
      <c r="U65" s="778">
        <v>25000</v>
      </c>
      <c r="V65" s="778"/>
      <c r="W65" s="778"/>
      <c r="X65" s="778"/>
      <c r="Y65" s="778"/>
      <c r="Z65" s="778">
        <v>25000</v>
      </c>
      <c r="AA65" s="777"/>
    </row>
    <row r="66" spans="1:27" s="766" customFormat="1" ht="12" customHeight="1" x14ac:dyDescent="0.2">
      <c r="A66" s="764">
        <v>1276</v>
      </c>
      <c r="B66" s="803"/>
      <c r="C66" s="765" t="s">
        <v>567</v>
      </c>
      <c r="D66" s="765" t="s">
        <v>11</v>
      </c>
      <c r="E66" s="800">
        <v>2012</v>
      </c>
      <c r="F66" s="800"/>
      <c r="G66" s="798">
        <v>18660</v>
      </c>
      <c r="H66" s="798">
        <v>6156</v>
      </c>
      <c r="I66" s="765" t="s">
        <v>5</v>
      </c>
      <c r="J66" s="787" t="s">
        <v>365</v>
      </c>
      <c r="K66" s="788" t="s">
        <v>365</v>
      </c>
      <c r="L66" s="788"/>
      <c r="M66" s="777"/>
      <c r="N66" s="921"/>
      <c r="O66" s="777"/>
      <c r="P66" s="777">
        <v>35000</v>
      </c>
      <c r="Q66" s="777"/>
      <c r="R66" s="777"/>
      <c r="S66" s="777"/>
      <c r="T66" s="777"/>
      <c r="U66" s="778">
        <v>25000</v>
      </c>
      <c r="V66" s="778"/>
      <c r="W66" s="778"/>
      <c r="X66" s="778"/>
      <c r="Y66" s="778"/>
      <c r="Z66" s="778">
        <v>25000</v>
      </c>
      <c r="AA66" s="777"/>
    </row>
    <row r="67" spans="1:27" s="766" customFormat="1" ht="12" customHeight="1" x14ac:dyDescent="0.2">
      <c r="A67" s="764">
        <v>1338</v>
      </c>
      <c r="B67" s="803"/>
      <c r="C67" s="765" t="s">
        <v>567</v>
      </c>
      <c r="D67" s="765" t="s">
        <v>11</v>
      </c>
      <c r="E67" s="800">
        <v>2012</v>
      </c>
      <c r="F67" s="800"/>
      <c r="G67" s="798">
        <v>12073</v>
      </c>
      <c r="H67" s="798">
        <v>5500</v>
      </c>
      <c r="I67" s="765" t="s">
        <v>5</v>
      </c>
      <c r="J67" s="787" t="s">
        <v>365</v>
      </c>
      <c r="K67" s="788" t="s">
        <v>365</v>
      </c>
      <c r="L67" s="788"/>
      <c r="M67" s="777"/>
      <c r="N67" s="921"/>
      <c r="O67" s="777"/>
      <c r="P67" s="777">
        <v>35000</v>
      </c>
      <c r="Q67" s="777"/>
      <c r="R67" s="777"/>
      <c r="S67" s="777"/>
      <c r="T67" s="777"/>
      <c r="U67" s="778">
        <v>25000</v>
      </c>
      <c r="V67" s="778"/>
      <c r="W67" s="778"/>
      <c r="X67" s="778"/>
      <c r="Y67" s="778"/>
      <c r="Z67" s="778">
        <v>25000</v>
      </c>
      <c r="AA67" s="777"/>
    </row>
    <row r="68" spans="1:27" s="766" customFormat="1" ht="12" customHeight="1" x14ac:dyDescent="0.2">
      <c r="A68" s="764">
        <v>8033</v>
      </c>
      <c r="B68" s="803">
        <v>8033</v>
      </c>
      <c r="C68" s="765" t="s">
        <v>398</v>
      </c>
      <c r="D68" s="765" t="s">
        <v>9</v>
      </c>
      <c r="E68" s="800">
        <v>2007</v>
      </c>
      <c r="F68" s="800"/>
      <c r="G68" s="798">
        <v>66385</v>
      </c>
      <c r="H68" s="798">
        <v>2890</v>
      </c>
      <c r="I68" s="765" t="s">
        <v>5</v>
      </c>
      <c r="J68" s="787" t="s">
        <v>367</v>
      </c>
      <c r="K68" s="788" t="s">
        <v>445</v>
      </c>
      <c r="L68" s="788"/>
      <c r="M68" s="777"/>
      <c r="N68" s="921">
        <v>25000</v>
      </c>
      <c r="O68" s="777"/>
      <c r="P68" s="777"/>
      <c r="Q68" s="777" t="s">
        <v>1</v>
      </c>
      <c r="R68" s="777"/>
      <c r="S68" s="777"/>
      <c r="T68" s="777"/>
      <c r="U68" s="778"/>
      <c r="V68" s="778"/>
      <c r="W68" s="778"/>
      <c r="X68" s="778"/>
      <c r="Y68" s="778"/>
      <c r="Z68" s="778"/>
      <c r="AA68" s="777"/>
    </row>
    <row r="69" spans="1:27" s="766" customFormat="1" ht="12" customHeight="1" x14ac:dyDescent="0.2">
      <c r="A69" s="764">
        <v>8040</v>
      </c>
      <c r="B69" s="803">
        <v>8040</v>
      </c>
      <c r="C69" s="765" t="s">
        <v>358</v>
      </c>
      <c r="D69" s="765" t="s">
        <v>9</v>
      </c>
      <c r="E69" s="800">
        <v>2007</v>
      </c>
      <c r="F69" s="800" t="s">
        <v>1</v>
      </c>
      <c r="G69" s="798">
        <v>62598</v>
      </c>
      <c r="H69" s="798">
        <v>5851</v>
      </c>
      <c r="I69" s="765" t="s">
        <v>5</v>
      </c>
      <c r="J69" s="787" t="s">
        <v>367</v>
      </c>
      <c r="K69" s="788" t="s">
        <v>448</v>
      </c>
      <c r="L69" s="788"/>
      <c r="M69" s="777" t="s">
        <v>1</v>
      </c>
      <c r="N69" s="921"/>
      <c r="O69" s="777" t="s">
        <v>1</v>
      </c>
      <c r="P69" s="777">
        <v>40000</v>
      </c>
      <c r="Q69" s="777" t="s">
        <v>1</v>
      </c>
      <c r="R69" s="777"/>
      <c r="S69" s="777" t="s">
        <v>1</v>
      </c>
      <c r="T69" s="777" t="s">
        <v>1</v>
      </c>
      <c r="U69" s="778"/>
      <c r="V69" s="778"/>
      <c r="W69" s="778"/>
      <c r="X69" s="778"/>
      <c r="Y69" s="778"/>
      <c r="Z69" s="778"/>
      <c r="AA69" s="777"/>
    </row>
    <row r="70" spans="1:27" s="766" customFormat="1" ht="12" customHeight="1" x14ac:dyDescent="0.2">
      <c r="A70" s="764">
        <v>8059</v>
      </c>
      <c r="B70" s="803">
        <v>8059</v>
      </c>
      <c r="C70" s="765" t="s">
        <v>207</v>
      </c>
      <c r="D70" s="765" t="s">
        <v>9</v>
      </c>
      <c r="E70" s="800">
        <v>2008</v>
      </c>
      <c r="F70" s="800"/>
      <c r="G70" s="798">
        <v>46990</v>
      </c>
      <c r="H70" s="798">
        <v>4585</v>
      </c>
      <c r="I70" s="765" t="s">
        <v>5</v>
      </c>
      <c r="J70" s="787" t="s">
        <v>367</v>
      </c>
      <c r="K70" s="788" t="s">
        <v>445</v>
      </c>
      <c r="L70" s="788"/>
      <c r="M70" s="777" t="s">
        <v>1</v>
      </c>
      <c r="N70" s="921"/>
      <c r="O70" s="777">
        <v>35000</v>
      </c>
      <c r="P70" s="777"/>
      <c r="Q70" s="777" t="s">
        <v>1</v>
      </c>
      <c r="R70" s="777"/>
      <c r="S70" s="777" t="s">
        <v>1</v>
      </c>
      <c r="T70" s="777"/>
      <c r="U70" s="778"/>
      <c r="V70" s="778"/>
      <c r="W70" s="778"/>
      <c r="X70" s="778"/>
      <c r="Y70" s="778"/>
      <c r="Z70" s="778"/>
      <c r="AA70" s="777"/>
    </row>
    <row r="71" spans="1:27" s="766" customFormat="1" ht="12" customHeight="1" x14ac:dyDescent="0.2">
      <c r="A71" s="764">
        <v>8060</v>
      </c>
      <c r="B71" s="803">
        <v>8060</v>
      </c>
      <c r="C71" s="765" t="s">
        <v>207</v>
      </c>
      <c r="D71" s="765" t="s">
        <v>9</v>
      </c>
      <c r="E71" s="800">
        <v>2008</v>
      </c>
      <c r="F71" s="800"/>
      <c r="G71" s="798">
        <v>59641</v>
      </c>
      <c r="H71" s="798">
        <v>4382</v>
      </c>
      <c r="I71" s="765" t="s">
        <v>5</v>
      </c>
      <c r="J71" s="787" t="s">
        <v>367</v>
      </c>
      <c r="K71" s="788" t="s">
        <v>445</v>
      </c>
      <c r="L71" s="788"/>
      <c r="M71" s="777" t="s">
        <v>1</v>
      </c>
      <c r="N71" s="921"/>
      <c r="O71" s="777">
        <v>35000</v>
      </c>
      <c r="P71" s="777"/>
      <c r="Q71" s="777" t="s">
        <v>1</v>
      </c>
      <c r="R71" s="777"/>
      <c r="S71" s="777" t="s">
        <v>1</v>
      </c>
      <c r="T71" s="777"/>
      <c r="U71" s="778"/>
      <c r="V71" s="778"/>
      <c r="W71" s="778"/>
      <c r="X71" s="778"/>
      <c r="Y71" s="778"/>
      <c r="Z71" s="778"/>
      <c r="AA71" s="777"/>
    </row>
    <row r="72" spans="1:27" s="766" customFormat="1" ht="12" customHeight="1" x14ac:dyDescent="0.2">
      <c r="A72" s="764">
        <v>8088</v>
      </c>
      <c r="B72" s="803">
        <v>8088</v>
      </c>
      <c r="C72" s="765" t="s">
        <v>438</v>
      </c>
      <c r="D72" s="765" t="s">
        <v>9</v>
      </c>
      <c r="E72" s="800">
        <v>2009</v>
      </c>
      <c r="F72" s="800"/>
      <c r="G72" s="798">
        <v>4312</v>
      </c>
      <c r="H72" s="798">
        <v>4967</v>
      </c>
      <c r="I72" s="765" t="s">
        <v>5</v>
      </c>
      <c r="J72" s="787" t="s">
        <v>365</v>
      </c>
      <c r="K72" s="788" t="s">
        <v>365</v>
      </c>
      <c r="L72" s="788"/>
      <c r="M72" s="777"/>
      <c r="N72" s="921"/>
      <c r="O72" s="777"/>
      <c r="P72" s="777"/>
      <c r="Q72" s="777">
        <v>35000</v>
      </c>
      <c r="R72" s="777"/>
      <c r="S72" s="777"/>
      <c r="T72" s="777"/>
      <c r="U72" s="778"/>
      <c r="V72" s="778"/>
      <c r="W72" s="778"/>
      <c r="X72" s="778"/>
      <c r="Y72" s="778">
        <v>25000</v>
      </c>
      <c r="Z72" s="778"/>
      <c r="AA72" s="777"/>
    </row>
    <row r="73" spans="1:27" s="766" customFormat="1" ht="12" customHeight="1" x14ac:dyDescent="0.2">
      <c r="A73" s="764">
        <v>8089</v>
      </c>
      <c r="B73" s="803">
        <v>8089</v>
      </c>
      <c r="C73" s="765" t="s">
        <v>438</v>
      </c>
      <c r="D73" s="765" t="s">
        <v>9</v>
      </c>
      <c r="E73" s="800">
        <v>2009</v>
      </c>
      <c r="F73" s="800"/>
      <c r="G73" s="798">
        <v>58170</v>
      </c>
      <c r="H73" s="798">
        <v>7526</v>
      </c>
      <c r="I73" s="765" t="s">
        <v>5</v>
      </c>
      <c r="J73" s="787" t="s">
        <v>365</v>
      </c>
      <c r="K73" s="788" t="s">
        <v>365</v>
      </c>
      <c r="L73" s="788"/>
      <c r="M73" s="777"/>
      <c r="N73" s="921"/>
      <c r="O73" s="777"/>
      <c r="P73" s="777"/>
      <c r="Q73" s="777">
        <v>35000</v>
      </c>
      <c r="R73" s="777"/>
      <c r="S73" s="777"/>
      <c r="T73" s="777"/>
      <c r="U73" s="778"/>
      <c r="V73" s="778"/>
      <c r="W73" s="778"/>
      <c r="X73" s="778"/>
      <c r="Y73" s="778">
        <v>25000</v>
      </c>
      <c r="Z73" s="778"/>
      <c r="AA73" s="777"/>
    </row>
    <row r="74" spans="1:27" s="766" customFormat="1" ht="12" customHeight="1" x14ac:dyDescent="0.2">
      <c r="A74" s="764">
        <v>8090</v>
      </c>
      <c r="B74" s="803">
        <v>8090</v>
      </c>
      <c r="C74" s="765" t="s">
        <v>438</v>
      </c>
      <c r="D74" s="765" t="s">
        <v>9</v>
      </c>
      <c r="E74" s="800">
        <v>2009</v>
      </c>
      <c r="F74" s="800"/>
      <c r="G74" s="798">
        <v>26775</v>
      </c>
      <c r="H74" s="798">
        <v>3872</v>
      </c>
      <c r="I74" s="765" t="s">
        <v>5</v>
      </c>
      <c r="J74" s="787" t="s">
        <v>365</v>
      </c>
      <c r="K74" s="788" t="s">
        <v>365</v>
      </c>
      <c r="L74" s="788"/>
      <c r="M74" s="777"/>
      <c r="N74" s="921"/>
      <c r="O74" s="777"/>
      <c r="P74" s="777"/>
      <c r="Q74" s="777">
        <v>35000</v>
      </c>
      <c r="R74" s="777"/>
      <c r="S74" s="777"/>
      <c r="T74" s="777"/>
      <c r="U74" s="778"/>
      <c r="V74" s="778"/>
      <c r="W74" s="778"/>
      <c r="X74" s="778"/>
      <c r="Y74" s="778">
        <v>25000</v>
      </c>
      <c r="Z74" s="778"/>
      <c r="AA74" s="777"/>
    </row>
    <row r="75" spans="1:27" s="766" customFormat="1" ht="12" customHeight="1" x14ac:dyDescent="0.2">
      <c r="A75" s="764"/>
      <c r="B75" s="803"/>
      <c r="C75" s="765" t="s">
        <v>656</v>
      </c>
      <c r="D75" s="765" t="s">
        <v>11</v>
      </c>
      <c r="E75" s="800" t="s">
        <v>158</v>
      </c>
      <c r="F75" s="800"/>
      <c r="G75" s="798" t="s">
        <v>220</v>
      </c>
      <c r="H75" s="798" t="s">
        <v>220</v>
      </c>
      <c r="I75" s="765" t="s">
        <v>220</v>
      </c>
      <c r="J75" s="787" t="s">
        <v>220</v>
      </c>
      <c r="K75" s="788" t="s">
        <v>220</v>
      </c>
      <c r="L75" s="788" t="s">
        <v>1</v>
      </c>
      <c r="M75" s="777">
        <v>35000</v>
      </c>
      <c r="N75" s="921">
        <v>35000</v>
      </c>
      <c r="O75" s="777"/>
      <c r="P75" s="777"/>
      <c r="Q75" s="777"/>
      <c r="R75" s="777"/>
      <c r="S75" s="777"/>
      <c r="T75" s="777"/>
      <c r="U75" s="778"/>
      <c r="V75" s="778"/>
      <c r="W75" s="778"/>
      <c r="X75" s="778"/>
      <c r="Y75" s="778"/>
      <c r="Z75" s="778"/>
      <c r="AA75" s="777"/>
    </row>
    <row r="76" spans="1:27" s="766" customFormat="1" ht="12" customHeight="1" x14ac:dyDescent="0.2">
      <c r="A76" s="764"/>
      <c r="B76" s="803"/>
      <c r="C76" s="765" t="s">
        <v>730</v>
      </c>
      <c r="D76" s="765" t="s">
        <v>11</v>
      </c>
      <c r="E76" s="800" t="s">
        <v>158</v>
      </c>
      <c r="F76" s="800"/>
      <c r="G76" s="798" t="s">
        <v>220</v>
      </c>
      <c r="H76" s="798" t="s">
        <v>220</v>
      </c>
      <c r="I76" s="765" t="s">
        <v>220</v>
      </c>
      <c r="J76" s="787" t="s">
        <v>220</v>
      </c>
      <c r="K76" s="788" t="s">
        <v>220</v>
      </c>
      <c r="L76" s="788" t="s">
        <v>1</v>
      </c>
      <c r="M76" s="777"/>
      <c r="N76" s="921">
        <v>50000</v>
      </c>
      <c r="O76" s="777"/>
      <c r="P76" s="777"/>
      <c r="Q76" s="777"/>
      <c r="R76" s="777"/>
      <c r="S76" s="777"/>
      <c r="T76" s="777"/>
      <c r="U76" s="778"/>
      <c r="V76" s="778"/>
      <c r="W76" s="778"/>
      <c r="X76" s="778"/>
      <c r="Y76" s="778"/>
      <c r="Z76" s="778"/>
      <c r="AA76" s="777"/>
    </row>
    <row r="77" spans="1:27" s="766" customFormat="1" ht="12" customHeight="1" x14ac:dyDescent="0.2">
      <c r="A77" s="764"/>
      <c r="B77" s="803"/>
      <c r="C77" s="765" t="s">
        <v>634</v>
      </c>
      <c r="D77" s="765" t="s">
        <v>11</v>
      </c>
      <c r="E77" s="800" t="s">
        <v>158</v>
      </c>
      <c r="F77" s="800"/>
      <c r="G77" s="798" t="s">
        <v>220</v>
      </c>
      <c r="H77" s="798" t="s">
        <v>220</v>
      </c>
      <c r="I77" s="765" t="s">
        <v>220</v>
      </c>
      <c r="J77" s="787" t="s">
        <v>220</v>
      </c>
      <c r="K77" s="788" t="s">
        <v>220</v>
      </c>
      <c r="L77" s="788" t="s">
        <v>722</v>
      </c>
      <c r="M77" s="777">
        <v>32000</v>
      </c>
      <c r="N77" s="921"/>
      <c r="O77" s="777"/>
      <c r="P77" s="777"/>
      <c r="Q77" s="777"/>
      <c r="R77" s="777"/>
      <c r="S77" s="777"/>
      <c r="T77" s="777"/>
      <c r="U77" s="778"/>
      <c r="V77" s="778"/>
      <c r="W77" s="778"/>
      <c r="X77" s="778"/>
      <c r="Y77" s="778"/>
      <c r="Z77" s="778"/>
      <c r="AA77" s="777"/>
    </row>
    <row r="78" spans="1:27" s="854" customFormat="1" ht="12" customHeight="1" x14ac:dyDescent="0.2">
      <c r="A78" s="854" t="s">
        <v>558</v>
      </c>
      <c r="B78" s="128"/>
      <c r="C78" s="128">
        <f>COUNTA(A27:A77)</f>
        <v>48</v>
      </c>
      <c r="D78" s="855"/>
      <c r="E78" s="856"/>
      <c r="F78" s="856"/>
      <c r="G78" s="857"/>
      <c r="H78" s="857"/>
      <c r="I78" s="855"/>
      <c r="J78" s="858"/>
      <c r="K78" s="859"/>
      <c r="L78" s="859"/>
      <c r="M78" s="860">
        <f t="shared" ref="M78:AA78" si="2">SUM(M27:M77)</f>
        <v>214000</v>
      </c>
      <c r="N78" s="860">
        <f t="shared" si="2"/>
        <v>470000</v>
      </c>
      <c r="O78" s="860">
        <f t="shared" si="2"/>
        <v>385000</v>
      </c>
      <c r="P78" s="860">
        <f t="shared" si="2"/>
        <v>575000</v>
      </c>
      <c r="Q78" s="860">
        <f t="shared" si="2"/>
        <v>495000</v>
      </c>
      <c r="R78" s="860">
        <f t="shared" si="2"/>
        <v>430000</v>
      </c>
      <c r="S78" s="860">
        <f t="shared" si="2"/>
        <v>315000</v>
      </c>
      <c r="T78" s="860">
        <f t="shared" si="2"/>
        <v>360000</v>
      </c>
      <c r="U78" s="860">
        <f t="shared" si="2"/>
        <v>605000</v>
      </c>
      <c r="V78" s="860">
        <f t="shared" si="2"/>
        <v>415000</v>
      </c>
      <c r="W78" s="860">
        <f t="shared" si="2"/>
        <v>315000</v>
      </c>
      <c r="X78" s="860">
        <f t="shared" si="2"/>
        <v>315000</v>
      </c>
      <c r="Y78" s="860">
        <f t="shared" si="2"/>
        <v>495000</v>
      </c>
      <c r="Z78" s="860">
        <f t="shared" si="2"/>
        <v>180000</v>
      </c>
      <c r="AA78" s="860">
        <f t="shared" si="2"/>
        <v>0</v>
      </c>
    </row>
    <row r="79" spans="1:27" s="854" customFormat="1" ht="12" customHeight="1" thickBot="1" x14ac:dyDescent="0.25">
      <c r="B79" s="128"/>
      <c r="C79" s="128"/>
      <c r="D79" s="855"/>
      <c r="E79" s="856"/>
      <c r="F79" s="856"/>
      <c r="G79" s="857"/>
      <c r="H79" s="857"/>
      <c r="I79" s="855"/>
      <c r="J79" s="858"/>
      <c r="K79" s="859"/>
      <c r="L79" s="859"/>
      <c r="M79" s="860"/>
      <c r="N79" s="922"/>
      <c r="O79" s="860"/>
      <c r="P79" s="860"/>
      <c r="Q79" s="860"/>
      <c r="R79" s="860"/>
      <c r="S79" s="860"/>
      <c r="T79" s="860"/>
      <c r="U79" s="860"/>
      <c r="V79" s="860"/>
      <c r="W79" s="860"/>
      <c r="X79" s="860"/>
      <c r="Y79" s="860"/>
      <c r="Z79" s="860"/>
      <c r="AA79" s="860"/>
    </row>
    <row r="80" spans="1:27" s="766" customFormat="1" ht="12" customHeight="1" x14ac:dyDescent="0.2">
      <c r="A80" s="846"/>
      <c r="B80" s="799"/>
      <c r="C80" s="784" t="s">
        <v>520</v>
      </c>
      <c r="D80" s="784"/>
      <c r="E80" s="799">
        <v>300</v>
      </c>
      <c r="F80" s="799"/>
      <c r="G80" s="797"/>
      <c r="H80" s="797"/>
      <c r="I80" s="784"/>
      <c r="J80" s="784"/>
      <c r="K80" s="784"/>
      <c r="L80" s="786"/>
      <c r="M80" s="786"/>
      <c r="N80" s="919"/>
      <c r="O80" s="786"/>
      <c r="P80" s="786"/>
      <c r="Q80" s="786"/>
      <c r="R80" s="786"/>
      <c r="S80" s="786"/>
      <c r="T80" s="786"/>
      <c r="U80" s="786"/>
      <c r="V80" s="786"/>
      <c r="W80" s="786"/>
      <c r="X80" s="786"/>
      <c r="Y80" s="786"/>
      <c r="Z80" s="786"/>
      <c r="AA80" s="786"/>
    </row>
    <row r="81" spans="1:30" s="766" customFormat="1" ht="12" customHeight="1" x14ac:dyDescent="0.2">
      <c r="A81" s="845" t="s">
        <v>2</v>
      </c>
      <c r="B81" s="773" t="s">
        <v>19</v>
      </c>
      <c r="C81" s="767" t="s">
        <v>21</v>
      </c>
      <c r="D81" s="767" t="s">
        <v>8</v>
      </c>
      <c r="E81" s="775" t="s">
        <v>0</v>
      </c>
      <c r="F81" s="775" t="s">
        <v>18</v>
      </c>
      <c r="G81" s="776" t="s">
        <v>3</v>
      </c>
      <c r="H81" s="776" t="s">
        <v>91</v>
      </c>
      <c r="I81" s="767" t="s">
        <v>22</v>
      </c>
      <c r="J81" s="768" t="s">
        <v>22</v>
      </c>
      <c r="K81" s="768" t="s">
        <v>451</v>
      </c>
      <c r="L81" s="792" t="s">
        <v>473</v>
      </c>
      <c r="M81" s="779" t="s">
        <v>24</v>
      </c>
      <c r="N81" s="920" t="s">
        <v>25</v>
      </c>
      <c r="O81" s="779" t="s">
        <v>26</v>
      </c>
      <c r="P81" s="779" t="s">
        <v>27</v>
      </c>
      <c r="Q81" s="779" t="s">
        <v>28</v>
      </c>
      <c r="R81" s="779" t="s">
        <v>127</v>
      </c>
      <c r="S81" s="779" t="s">
        <v>156</v>
      </c>
      <c r="T81" s="779" t="s">
        <v>210</v>
      </c>
      <c r="U81" s="779" t="s">
        <v>211</v>
      </c>
      <c r="V81" s="779" t="s">
        <v>212</v>
      </c>
      <c r="W81" s="779" t="s">
        <v>551</v>
      </c>
      <c r="X81" s="779" t="s">
        <v>552</v>
      </c>
      <c r="Y81" s="779" t="s">
        <v>553</v>
      </c>
      <c r="Z81" s="779" t="s">
        <v>554</v>
      </c>
      <c r="AA81" s="779" t="s">
        <v>555</v>
      </c>
    </row>
    <row r="82" spans="1:30" s="766" customFormat="1" ht="12" customHeight="1" x14ac:dyDescent="0.2">
      <c r="A82" s="845" t="s">
        <v>20</v>
      </c>
      <c r="B82" s="773" t="s">
        <v>20</v>
      </c>
      <c r="C82" s="767" t="s">
        <v>122</v>
      </c>
      <c r="D82" s="767" t="s">
        <v>17</v>
      </c>
      <c r="E82" s="775"/>
      <c r="F82" s="775"/>
      <c r="G82" s="776"/>
      <c r="H82" s="776" t="s">
        <v>488</v>
      </c>
      <c r="I82" s="767" t="s">
        <v>23</v>
      </c>
      <c r="J82" s="768" t="s">
        <v>363</v>
      </c>
      <c r="K82" s="768" t="s">
        <v>450</v>
      </c>
      <c r="L82" s="792"/>
      <c r="M82" s="779"/>
      <c r="N82" s="920"/>
      <c r="O82" s="779"/>
      <c r="P82" s="779"/>
      <c r="Q82" s="779"/>
      <c r="R82" s="779"/>
      <c r="S82" s="779"/>
      <c r="T82" s="779"/>
      <c r="U82" s="779"/>
      <c r="V82" s="779"/>
      <c r="W82" s="779"/>
      <c r="X82" s="779"/>
      <c r="Y82" s="779"/>
      <c r="Z82" s="779"/>
      <c r="AA82" s="779"/>
    </row>
    <row r="83" spans="1:30" s="766" customFormat="1" ht="12" customHeight="1" x14ac:dyDescent="0.2">
      <c r="A83" s="764"/>
      <c r="B83" s="803"/>
      <c r="C83" s="765" t="s">
        <v>631</v>
      </c>
      <c r="D83" s="765" t="s">
        <v>219</v>
      </c>
      <c r="E83" s="800">
        <v>2002</v>
      </c>
      <c r="F83" s="800" t="s">
        <v>220</v>
      </c>
      <c r="G83" s="798" t="s">
        <v>220</v>
      </c>
      <c r="H83" s="798" t="s">
        <v>98</v>
      </c>
      <c r="I83" s="765" t="s">
        <v>5</v>
      </c>
      <c r="J83" s="787" t="s">
        <v>367</v>
      </c>
      <c r="K83" s="788" t="s">
        <v>446</v>
      </c>
      <c r="L83" s="788"/>
      <c r="M83" s="777"/>
      <c r="N83" s="921"/>
      <c r="O83" s="777"/>
      <c r="P83" s="777"/>
      <c r="Q83" s="777"/>
      <c r="R83" s="777"/>
      <c r="S83" s="777"/>
      <c r="T83" s="777"/>
      <c r="U83" s="778"/>
      <c r="V83" s="778"/>
      <c r="W83" s="778"/>
      <c r="X83" s="778"/>
      <c r="Y83" s="778"/>
      <c r="Z83" s="778"/>
      <c r="AA83" s="777"/>
    </row>
    <row r="84" spans="1:30" s="766" customFormat="1" ht="12" customHeight="1" x14ac:dyDescent="0.2">
      <c r="A84" s="764">
        <v>4461</v>
      </c>
      <c r="B84" s="803">
        <v>9518</v>
      </c>
      <c r="C84" s="765" t="s">
        <v>221</v>
      </c>
      <c r="D84" s="765" t="s">
        <v>222</v>
      </c>
      <c r="E84" s="800">
        <v>2014</v>
      </c>
      <c r="F84" s="800">
        <v>1598</v>
      </c>
      <c r="G84" s="798">
        <v>14401</v>
      </c>
      <c r="H84" s="798">
        <v>982</v>
      </c>
      <c r="I84" s="765" t="s">
        <v>5</v>
      </c>
      <c r="J84" s="787" t="s">
        <v>367</v>
      </c>
      <c r="K84" s="788" t="s">
        <v>446</v>
      </c>
      <c r="L84" s="788"/>
      <c r="M84" s="777"/>
      <c r="N84" s="921"/>
      <c r="O84" s="777"/>
      <c r="P84" s="777"/>
      <c r="Q84" s="777"/>
      <c r="R84" s="777"/>
      <c r="S84" s="777"/>
      <c r="T84" s="777"/>
      <c r="U84" s="778"/>
      <c r="V84" s="778"/>
      <c r="W84" s="778"/>
      <c r="X84" s="778"/>
      <c r="Y84" s="778"/>
      <c r="Z84" s="778">
        <v>460000</v>
      </c>
      <c r="AA84" s="777"/>
    </row>
    <row r="85" spans="1:30" s="766" customFormat="1" ht="12" customHeight="1" x14ac:dyDescent="0.2">
      <c r="A85" s="764">
        <v>2</v>
      </c>
      <c r="B85" s="803"/>
      <c r="C85" s="765" t="s">
        <v>563</v>
      </c>
      <c r="D85" s="765" t="s">
        <v>219</v>
      </c>
      <c r="E85" s="800">
        <v>2012</v>
      </c>
      <c r="F85" s="800" t="s">
        <v>220</v>
      </c>
      <c r="G85" s="798" t="s">
        <v>220</v>
      </c>
      <c r="H85" s="798" t="s">
        <v>98</v>
      </c>
      <c r="I85" s="765" t="s">
        <v>5</v>
      </c>
      <c r="J85" s="787" t="s">
        <v>365</v>
      </c>
      <c r="K85" s="788" t="s">
        <v>446</v>
      </c>
      <c r="L85" s="788" t="s">
        <v>697</v>
      </c>
      <c r="M85" s="777"/>
      <c r="N85" s="921"/>
      <c r="O85" s="777"/>
      <c r="P85" s="777"/>
      <c r="Q85" s="777"/>
      <c r="R85" s="777"/>
      <c r="S85" s="777"/>
      <c r="T85" s="777">
        <v>20000</v>
      </c>
      <c r="U85" s="778"/>
      <c r="V85" s="778"/>
      <c r="W85" s="778"/>
      <c r="X85" s="778"/>
      <c r="Y85" s="778"/>
      <c r="Z85" s="778"/>
      <c r="AA85" s="777"/>
    </row>
    <row r="86" spans="1:30" s="766" customFormat="1" ht="12" customHeight="1" x14ac:dyDescent="0.2">
      <c r="A86" s="764">
        <v>1073</v>
      </c>
      <c r="B86" s="803">
        <v>9286</v>
      </c>
      <c r="C86" s="765" t="s">
        <v>221</v>
      </c>
      <c r="D86" s="765" t="s">
        <v>222</v>
      </c>
      <c r="E86" s="800">
        <v>2010</v>
      </c>
      <c r="F86" s="800">
        <v>1003</v>
      </c>
      <c r="G86" s="798">
        <v>7932</v>
      </c>
      <c r="H86" s="798">
        <v>1003</v>
      </c>
      <c r="I86" s="765" t="s">
        <v>5</v>
      </c>
      <c r="J86" s="787" t="s">
        <v>365</v>
      </c>
      <c r="K86" s="788" t="s">
        <v>446</v>
      </c>
      <c r="L86" s="788" t="s">
        <v>698</v>
      </c>
      <c r="M86" s="777"/>
      <c r="N86" s="921"/>
      <c r="O86" s="777"/>
      <c r="P86" s="777"/>
      <c r="Q86" s="777"/>
      <c r="R86" s="777"/>
      <c r="S86" s="777"/>
      <c r="T86" s="777"/>
      <c r="U86" s="778"/>
      <c r="V86" s="778">
        <v>500000</v>
      </c>
      <c r="W86" s="778"/>
      <c r="X86" s="778"/>
      <c r="Y86" s="778"/>
      <c r="Z86" s="778"/>
      <c r="AA86" s="777"/>
    </row>
    <row r="87" spans="1:30" s="766" customFormat="1" ht="12" customHeight="1" x14ac:dyDescent="0.2">
      <c r="A87" s="764">
        <v>3227</v>
      </c>
      <c r="B87" s="803">
        <v>7142</v>
      </c>
      <c r="C87" s="765" t="s">
        <v>221</v>
      </c>
      <c r="D87" s="765" t="s">
        <v>222</v>
      </c>
      <c r="E87" s="800">
        <v>2003</v>
      </c>
      <c r="F87" s="800">
        <v>8283</v>
      </c>
      <c r="G87" s="798">
        <v>40320</v>
      </c>
      <c r="H87" s="798">
        <v>699</v>
      </c>
      <c r="I87" s="765" t="s">
        <v>5</v>
      </c>
      <c r="J87" s="787" t="s">
        <v>368</v>
      </c>
      <c r="K87" s="788" t="s">
        <v>446</v>
      </c>
      <c r="L87" s="788" t="s">
        <v>698</v>
      </c>
      <c r="M87" s="777"/>
      <c r="N87" s="921"/>
      <c r="O87" s="777">
        <v>500000</v>
      </c>
      <c r="P87" s="777"/>
      <c r="Q87" s="777"/>
      <c r="R87" s="777"/>
      <c r="S87" s="777"/>
      <c r="T87" s="777"/>
      <c r="U87" s="778"/>
      <c r="V87" s="778"/>
      <c r="W87" s="778"/>
      <c r="X87" s="778"/>
      <c r="Y87" s="778"/>
      <c r="Z87" s="778"/>
      <c r="AA87" s="777"/>
    </row>
    <row r="88" spans="1:30" s="766" customFormat="1" ht="12" customHeight="1" x14ac:dyDescent="0.2">
      <c r="A88" s="764">
        <v>2341</v>
      </c>
      <c r="B88" s="803">
        <v>7145</v>
      </c>
      <c r="C88" s="765" t="s">
        <v>221</v>
      </c>
      <c r="D88" s="765" t="s">
        <v>222</v>
      </c>
      <c r="E88" s="800">
        <v>2002</v>
      </c>
      <c r="F88" s="800">
        <v>10167</v>
      </c>
      <c r="G88" s="798">
        <v>24798</v>
      </c>
      <c r="H88" s="798">
        <v>295</v>
      </c>
      <c r="I88" s="765" t="s">
        <v>5</v>
      </c>
      <c r="J88" s="787" t="s">
        <v>368</v>
      </c>
      <c r="K88" s="788" t="s">
        <v>446</v>
      </c>
      <c r="L88" s="788" t="s">
        <v>699</v>
      </c>
      <c r="M88" s="777"/>
      <c r="N88" s="921">
        <v>490000</v>
      </c>
      <c r="O88" s="777"/>
      <c r="P88" s="777"/>
      <c r="Q88" s="777"/>
      <c r="R88" s="777"/>
      <c r="S88" s="777"/>
      <c r="T88" s="777"/>
      <c r="U88" s="778"/>
      <c r="V88" s="778"/>
      <c r="W88" s="778"/>
      <c r="X88" s="778"/>
      <c r="Y88" s="778"/>
      <c r="Z88" s="778"/>
      <c r="AA88" s="777"/>
    </row>
    <row r="89" spans="1:30" s="766" customFormat="1" ht="12" customHeight="1" x14ac:dyDescent="0.2">
      <c r="A89" s="764">
        <v>1373</v>
      </c>
      <c r="B89" s="803">
        <v>7143</v>
      </c>
      <c r="C89" s="765" t="s">
        <v>221</v>
      </c>
      <c r="D89" s="765" t="s">
        <v>222</v>
      </c>
      <c r="E89" s="800">
        <v>1999</v>
      </c>
      <c r="F89" s="800">
        <v>4592</v>
      </c>
      <c r="G89" s="798">
        <v>104182</v>
      </c>
      <c r="H89" s="798">
        <v>205</v>
      </c>
      <c r="I89" s="765" t="s">
        <v>5</v>
      </c>
      <c r="J89" s="787" t="s">
        <v>368</v>
      </c>
      <c r="K89" s="788" t="s">
        <v>446</v>
      </c>
      <c r="L89" s="788"/>
      <c r="M89" s="777"/>
      <c r="N89" s="921">
        <v>490000</v>
      </c>
      <c r="O89" s="777"/>
      <c r="P89" s="777"/>
      <c r="Q89" s="777"/>
      <c r="R89" s="777"/>
      <c r="S89" s="777"/>
      <c r="T89" s="777"/>
      <c r="U89" s="778"/>
      <c r="V89" s="778"/>
      <c r="W89" s="778"/>
      <c r="X89" s="778"/>
      <c r="Y89" s="778"/>
      <c r="Z89" s="778"/>
      <c r="AA89" s="777"/>
    </row>
    <row r="90" spans="1:30" s="766" customFormat="1" ht="12" customHeight="1" x14ac:dyDescent="0.2">
      <c r="A90" s="764">
        <v>6664</v>
      </c>
      <c r="B90" s="803">
        <v>7141</v>
      </c>
      <c r="C90" s="765" t="s">
        <v>221</v>
      </c>
      <c r="D90" s="765" t="s">
        <v>222</v>
      </c>
      <c r="E90" s="800">
        <v>2006</v>
      </c>
      <c r="F90" s="800">
        <v>4513</v>
      </c>
      <c r="G90" s="798">
        <v>62099</v>
      </c>
      <c r="H90" s="798">
        <v>373</v>
      </c>
      <c r="I90" s="765" t="s">
        <v>5</v>
      </c>
      <c r="J90" s="787" t="s">
        <v>368</v>
      </c>
      <c r="K90" s="788" t="s">
        <v>446</v>
      </c>
      <c r="L90" s="788"/>
      <c r="M90" s="777"/>
      <c r="N90" s="921"/>
      <c r="O90" s="777"/>
      <c r="P90" s="777"/>
      <c r="Q90" s="777"/>
      <c r="R90" s="777">
        <v>500000</v>
      </c>
      <c r="S90" s="777"/>
      <c r="T90" s="777"/>
      <c r="U90" s="778"/>
      <c r="V90" s="778"/>
      <c r="W90" s="778"/>
      <c r="X90" s="778"/>
      <c r="Y90" s="778"/>
      <c r="Z90" s="778"/>
      <c r="AA90" s="777"/>
    </row>
    <row r="91" spans="1:30" s="766" customFormat="1" ht="12" customHeight="1" x14ac:dyDescent="0.2">
      <c r="A91" s="764">
        <v>9974</v>
      </c>
      <c r="B91" s="803" t="s">
        <v>157</v>
      </c>
      <c r="C91" s="765" t="s">
        <v>221</v>
      </c>
      <c r="D91" s="765" t="s">
        <v>222</v>
      </c>
      <c r="E91" s="800">
        <v>2009</v>
      </c>
      <c r="F91" s="800">
        <v>5679</v>
      </c>
      <c r="G91" s="798">
        <v>56764</v>
      </c>
      <c r="H91" s="798">
        <v>914</v>
      </c>
      <c r="I91" s="765" t="s">
        <v>5</v>
      </c>
      <c r="J91" s="787" t="s">
        <v>365</v>
      </c>
      <c r="K91" s="788" t="s">
        <v>446</v>
      </c>
      <c r="L91" s="788"/>
      <c r="M91" s="777"/>
      <c r="N91" s="921"/>
      <c r="O91" s="777"/>
      <c r="P91" s="777"/>
      <c r="Q91" s="777"/>
      <c r="R91" s="777"/>
      <c r="S91" s="777"/>
      <c r="T91" s="777"/>
      <c r="U91" s="778">
        <v>500000</v>
      </c>
      <c r="V91" s="778"/>
      <c r="W91" s="778"/>
      <c r="X91" s="778"/>
      <c r="Y91" s="778"/>
      <c r="Z91" s="778"/>
      <c r="AA91" s="777"/>
    </row>
    <row r="92" spans="1:30" s="766" customFormat="1" ht="12" customHeight="1" x14ac:dyDescent="0.2">
      <c r="A92" s="764">
        <v>4747</v>
      </c>
      <c r="B92" s="803">
        <v>9519</v>
      </c>
      <c r="C92" s="765" t="s">
        <v>223</v>
      </c>
      <c r="D92" s="765" t="s">
        <v>222</v>
      </c>
      <c r="E92" s="800">
        <v>2014</v>
      </c>
      <c r="F92" s="800">
        <v>590</v>
      </c>
      <c r="G92" s="798">
        <v>6553</v>
      </c>
      <c r="H92" s="798">
        <v>368</v>
      </c>
      <c r="I92" s="765" t="s">
        <v>5</v>
      </c>
      <c r="J92" s="787" t="s">
        <v>368</v>
      </c>
      <c r="K92" s="788" t="s">
        <v>446</v>
      </c>
      <c r="L92" s="788"/>
      <c r="M92" s="777"/>
      <c r="N92" s="921"/>
      <c r="O92" s="777"/>
      <c r="P92" s="777"/>
      <c r="Q92" s="777"/>
      <c r="R92" s="777"/>
      <c r="S92" s="777"/>
      <c r="T92" s="777"/>
      <c r="U92" s="778"/>
      <c r="V92" s="778"/>
      <c r="W92" s="778"/>
      <c r="X92" s="778"/>
      <c r="Y92" s="778"/>
      <c r="Z92" s="778"/>
      <c r="AA92" s="777"/>
      <c r="AD92" s="766">
        <v>1500000</v>
      </c>
    </row>
    <row r="93" spans="1:30" s="766" customFormat="1" ht="12" customHeight="1" x14ac:dyDescent="0.2">
      <c r="A93" s="764">
        <v>9021</v>
      </c>
      <c r="B93" s="803">
        <v>9021</v>
      </c>
      <c r="C93" s="765" t="s">
        <v>223</v>
      </c>
      <c r="D93" s="765" t="s">
        <v>222</v>
      </c>
      <c r="E93" s="800">
        <v>1999</v>
      </c>
      <c r="F93" s="800">
        <v>4514</v>
      </c>
      <c r="G93" s="798" t="s">
        <v>220</v>
      </c>
      <c r="H93" s="798">
        <v>161</v>
      </c>
      <c r="I93" s="765" t="s">
        <v>5</v>
      </c>
      <c r="J93" s="787" t="s">
        <v>368</v>
      </c>
      <c r="K93" s="788" t="s">
        <v>446</v>
      </c>
      <c r="L93" s="788"/>
      <c r="M93" s="777"/>
      <c r="N93" s="921"/>
      <c r="O93" s="777"/>
      <c r="P93" s="777"/>
      <c r="Q93" s="777">
        <v>1400000</v>
      </c>
      <c r="R93" s="777"/>
      <c r="S93" s="777"/>
      <c r="T93" s="777"/>
      <c r="U93" s="778"/>
      <c r="V93" s="778"/>
      <c r="W93" s="778"/>
      <c r="X93" s="778"/>
      <c r="Y93" s="778"/>
      <c r="Z93" s="778"/>
      <c r="AA93" s="777"/>
    </row>
    <row r="94" spans="1:30" s="766" customFormat="1" ht="12" customHeight="1" x14ac:dyDescent="0.2">
      <c r="A94" s="764">
        <v>4197</v>
      </c>
      <c r="B94" s="803">
        <v>4197</v>
      </c>
      <c r="C94" s="765" t="s">
        <v>224</v>
      </c>
      <c r="D94" s="765" t="s">
        <v>222</v>
      </c>
      <c r="E94" s="800">
        <v>2001</v>
      </c>
      <c r="F94" s="800">
        <v>1774</v>
      </c>
      <c r="G94" s="798">
        <v>22387</v>
      </c>
      <c r="H94" s="798">
        <v>52</v>
      </c>
      <c r="I94" s="765" t="s">
        <v>5</v>
      </c>
      <c r="J94" s="787" t="s">
        <v>367</v>
      </c>
      <c r="K94" s="788" t="s">
        <v>446</v>
      </c>
      <c r="L94" s="788"/>
      <c r="M94" s="777"/>
      <c r="N94" s="921"/>
      <c r="O94" s="777"/>
      <c r="P94" s="777"/>
      <c r="Q94" s="777"/>
      <c r="R94" s="777">
        <v>260000</v>
      </c>
      <c r="S94" s="777"/>
      <c r="T94" s="777"/>
      <c r="U94" s="778"/>
      <c r="V94" s="778"/>
      <c r="W94" s="778"/>
      <c r="X94" s="778"/>
      <c r="Y94" s="778"/>
      <c r="Z94" s="778"/>
      <c r="AA94" s="777"/>
    </row>
    <row r="95" spans="1:30" s="766" customFormat="1" ht="12" customHeight="1" x14ac:dyDescent="0.2">
      <c r="A95" s="764">
        <v>3885</v>
      </c>
      <c r="B95" s="803"/>
      <c r="C95" s="765" t="s">
        <v>521</v>
      </c>
      <c r="D95" s="765" t="s">
        <v>222</v>
      </c>
      <c r="E95" s="800">
        <v>2014</v>
      </c>
      <c r="F95" s="800">
        <v>31</v>
      </c>
      <c r="G95" s="798">
        <v>2476</v>
      </c>
      <c r="H95" s="798">
        <v>20</v>
      </c>
      <c r="I95" s="765" t="s">
        <v>5</v>
      </c>
      <c r="J95" s="787" t="s">
        <v>367</v>
      </c>
      <c r="K95" s="788" t="s">
        <v>446</v>
      </c>
      <c r="L95" s="788"/>
      <c r="M95" s="777"/>
      <c r="N95" s="921"/>
      <c r="O95" s="777"/>
      <c r="P95" s="777"/>
      <c r="Q95" s="777"/>
      <c r="R95" s="777"/>
      <c r="S95" s="777"/>
      <c r="T95" s="777"/>
      <c r="U95" s="778"/>
      <c r="V95" s="778">
        <v>120000</v>
      </c>
      <c r="W95" s="778"/>
      <c r="X95" s="778"/>
      <c r="Y95" s="778"/>
      <c r="Z95" s="778"/>
      <c r="AA95" s="777"/>
    </row>
    <row r="96" spans="1:30" s="766" customFormat="1" ht="12" customHeight="1" x14ac:dyDescent="0.2">
      <c r="A96" s="764">
        <v>8685</v>
      </c>
      <c r="B96" s="803">
        <v>8685</v>
      </c>
      <c r="C96" s="765" t="s">
        <v>408</v>
      </c>
      <c r="D96" s="765" t="s">
        <v>222</v>
      </c>
      <c r="E96" s="800">
        <v>1999</v>
      </c>
      <c r="F96" s="800">
        <v>2394</v>
      </c>
      <c r="G96" s="798">
        <v>39637</v>
      </c>
      <c r="H96" s="798">
        <v>146</v>
      </c>
      <c r="I96" s="765" t="s">
        <v>5</v>
      </c>
      <c r="J96" s="787" t="s">
        <v>367</v>
      </c>
      <c r="K96" s="788" t="s">
        <v>446</v>
      </c>
      <c r="L96" s="788"/>
      <c r="M96" s="777"/>
      <c r="N96" s="921"/>
      <c r="O96" s="777"/>
      <c r="P96" s="777">
        <v>120000</v>
      </c>
      <c r="Q96" s="777"/>
      <c r="R96" s="777"/>
      <c r="S96" s="777"/>
      <c r="T96" s="777"/>
      <c r="U96" s="778"/>
      <c r="V96" s="778"/>
      <c r="W96" s="778"/>
      <c r="X96" s="778"/>
      <c r="Y96" s="778">
        <v>120000</v>
      </c>
      <c r="Z96" s="778"/>
      <c r="AA96" s="777"/>
    </row>
    <row r="97" spans="1:27" s="766" customFormat="1" ht="12" customHeight="1" x14ac:dyDescent="0.2">
      <c r="A97" s="764">
        <v>4002</v>
      </c>
      <c r="B97" s="803" t="s">
        <v>157</v>
      </c>
      <c r="C97" s="765" t="s">
        <v>521</v>
      </c>
      <c r="D97" s="765" t="s">
        <v>222</v>
      </c>
      <c r="E97" s="800">
        <v>2012</v>
      </c>
      <c r="F97" s="800">
        <v>95</v>
      </c>
      <c r="G97" s="798">
        <v>4664</v>
      </c>
      <c r="H97" s="798">
        <v>20</v>
      </c>
      <c r="I97" s="765" t="s">
        <v>5</v>
      </c>
      <c r="J97" s="787" t="s">
        <v>367</v>
      </c>
      <c r="K97" s="788" t="s">
        <v>446</v>
      </c>
      <c r="L97" s="788" t="s">
        <v>498</v>
      </c>
      <c r="M97" s="777"/>
      <c r="N97" s="921"/>
      <c r="O97" s="777"/>
      <c r="P97" s="777"/>
      <c r="Q97" s="777"/>
      <c r="R97" s="777"/>
      <c r="S97" s="777">
        <v>120000</v>
      </c>
      <c r="T97" s="777"/>
      <c r="U97" s="778"/>
      <c r="V97" s="778"/>
      <c r="W97" s="778"/>
      <c r="X97" s="778"/>
      <c r="Y97" s="778"/>
      <c r="Z97" s="778"/>
      <c r="AA97" s="777"/>
    </row>
    <row r="98" spans="1:27" s="766" customFormat="1" ht="12" customHeight="1" x14ac:dyDescent="0.2">
      <c r="A98" s="764">
        <v>7237</v>
      </c>
      <c r="B98" s="803">
        <v>7237</v>
      </c>
      <c r="C98" s="765" t="s">
        <v>407</v>
      </c>
      <c r="D98" s="765" t="s">
        <v>222</v>
      </c>
      <c r="E98" s="800">
        <v>2007</v>
      </c>
      <c r="F98" s="800">
        <v>1032</v>
      </c>
      <c r="G98" s="798">
        <v>20735</v>
      </c>
      <c r="H98" s="798">
        <v>182</v>
      </c>
      <c r="I98" s="765" t="s">
        <v>5</v>
      </c>
      <c r="J98" s="787" t="s">
        <v>365</v>
      </c>
      <c r="K98" s="788" t="s">
        <v>446</v>
      </c>
      <c r="L98" s="788"/>
      <c r="M98" s="777"/>
      <c r="N98" s="921"/>
      <c r="O98" s="777"/>
      <c r="P98" s="777"/>
      <c r="Q98" s="777"/>
      <c r="R98" s="777"/>
      <c r="S98" s="777"/>
      <c r="T98" s="777"/>
      <c r="U98" s="778"/>
      <c r="V98" s="778"/>
      <c r="W98" s="778"/>
      <c r="X98" s="778"/>
      <c r="Y98" s="778"/>
      <c r="Z98" s="778"/>
      <c r="AA98" s="777"/>
    </row>
    <row r="99" spans="1:27" s="766" customFormat="1" ht="12" customHeight="1" x14ac:dyDescent="0.2">
      <c r="A99" s="764">
        <v>3131</v>
      </c>
      <c r="B99" s="803">
        <v>6261</v>
      </c>
      <c r="C99" s="765" t="s">
        <v>405</v>
      </c>
      <c r="D99" s="765" t="s">
        <v>222</v>
      </c>
      <c r="E99" s="800">
        <v>2015</v>
      </c>
      <c r="F99" s="800"/>
      <c r="G99" s="798">
        <v>14317</v>
      </c>
      <c r="H99" s="798">
        <v>9544</v>
      </c>
      <c r="I99" s="765" t="s">
        <v>5</v>
      </c>
      <c r="J99" s="787" t="s">
        <v>368</v>
      </c>
      <c r="K99" s="788" t="s">
        <v>446</v>
      </c>
      <c r="L99" s="788"/>
      <c r="M99" s="777"/>
      <c r="N99" s="921"/>
      <c r="O99" s="777"/>
      <c r="P99" s="777"/>
      <c r="Q99" s="777"/>
      <c r="R99" s="777"/>
      <c r="S99" s="777"/>
      <c r="T99" s="777"/>
      <c r="U99" s="778"/>
      <c r="V99" s="778">
        <v>60000</v>
      </c>
      <c r="W99" s="778"/>
      <c r="X99" s="778"/>
      <c r="Y99" s="778"/>
      <c r="Z99" s="778"/>
      <c r="AA99" s="777"/>
    </row>
    <row r="100" spans="1:27" s="766" customFormat="1" ht="12" customHeight="1" x14ac:dyDescent="0.2">
      <c r="A100" s="764">
        <v>3132</v>
      </c>
      <c r="B100" s="803">
        <v>6261</v>
      </c>
      <c r="C100" s="765" t="s">
        <v>405</v>
      </c>
      <c r="D100" s="765" t="s">
        <v>222</v>
      </c>
      <c r="E100" s="800">
        <v>2015</v>
      </c>
      <c r="F100" s="800"/>
      <c r="G100" s="798">
        <v>11477</v>
      </c>
      <c r="H100" s="798">
        <v>7651</v>
      </c>
      <c r="I100" s="765" t="s">
        <v>5</v>
      </c>
      <c r="J100" s="787" t="s">
        <v>368</v>
      </c>
      <c r="K100" s="788" t="s">
        <v>446</v>
      </c>
      <c r="L100" s="788"/>
      <c r="M100" s="777"/>
      <c r="N100" s="921"/>
      <c r="O100" s="777"/>
      <c r="P100" s="777"/>
      <c r="Q100" s="777"/>
      <c r="R100" s="777"/>
      <c r="S100" s="777"/>
      <c r="T100" s="777"/>
      <c r="U100" s="778"/>
      <c r="V100" s="778">
        <v>60000</v>
      </c>
      <c r="W100" s="778"/>
      <c r="X100" s="778"/>
      <c r="Y100" s="778"/>
      <c r="Z100" s="778"/>
      <c r="AA100" s="777"/>
    </row>
    <row r="101" spans="1:27" s="766" customFormat="1" ht="12" customHeight="1" x14ac:dyDescent="0.2">
      <c r="A101" s="764">
        <v>5803</v>
      </c>
      <c r="B101" s="803"/>
      <c r="C101" s="765" t="s">
        <v>405</v>
      </c>
      <c r="D101" s="765" t="s">
        <v>222</v>
      </c>
      <c r="E101" s="800">
        <v>2007</v>
      </c>
      <c r="F101" s="800"/>
      <c r="G101" s="798">
        <v>108610</v>
      </c>
      <c r="H101" s="798">
        <v>11870</v>
      </c>
      <c r="I101" s="765" t="s">
        <v>5</v>
      </c>
      <c r="J101" s="787" t="s">
        <v>368</v>
      </c>
      <c r="K101" s="788" t="s">
        <v>446</v>
      </c>
      <c r="L101" s="788" t="s">
        <v>690</v>
      </c>
      <c r="M101" s="777">
        <v>60000</v>
      </c>
      <c r="N101" s="921"/>
      <c r="O101" s="777"/>
      <c r="P101" s="777"/>
      <c r="Q101" s="777"/>
      <c r="R101" s="777"/>
      <c r="S101" s="777"/>
      <c r="T101" s="777"/>
      <c r="U101" s="778">
        <v>60000</v>
      </c>
      <c r="V101" s="778"/>
      <c r="W101" s="778"/>
      <c r="X101" s="778"/>
      <c r="Y101" s="778"/>
      <c r="Z101" s="778"/>
      <c r="AA101" s="777"/>
    </row>
    <row r="102" spans="1:27" s="766" customFormat="1" ht="12" customHeight="1" x14ac:dyDescent="0.2">
      <c r="A102" s="1037" t="s">
        <v>158</v>
      </c>
      <c r="B102" s="1038"/>
      <c r="C102" s="1039" t="s">
        <v>731</v>
      </c>
      <c r="D102" s="1039" t="s">
        <v>222</v>
      </c>
      <c r="E102" s="1040" t="s">
        <v>158</v>
      </c>
      <c r="F102" s="1040"/>
      <c r="G102" s="1041"/>
      <c r="H102" s="1041"/>
      <c r="I102" s="1039"/>
      <c r="J102" s="1042"/>
      <c r="K102" s="1043"/>
      <c r="L102" s="1043"/>
      <c r="M102" s="1044"/>
      <c r="N102" s="1044">
        <v>91000</v>
      </c>
      <c r="O102" s="777"/>
      <c r="P102" s="777"/>
      <c r="Q102" s="777"/>
      <c r="R102" s="777"/>
      <c r="S102" s="777"/>
      <c r="T102" s="777"/>
      <c r="U102" s="778"/>
      <c r="V102" s="778"/>
      <c r="W102" s="778"/>
      <c r="X102" s="778"/>
      <c r="Y102" s="778"/>
      <c r="Z102" s="778"/>
      <c r="AA102" s="777"/>
    </row>
    <row r="103" spans="1:27" s="766" customFormat="1" ht="12" customHeight="1" x14ac:dyDescent="0.2">
      <c r="A103" s="764"/>
      <c r="B103" s="803"/>
      <c r="C103" s="765" t="s">
        <v>499</v>
      </c>
      <c r="D103" s="765" t="s">
        <v>222</v>
      </c>
      <c r="E103" s="800">
        <v>2006</v>
      </c>
      <c r="F103" s="800"/>
      <c r="G103" s="798"/>
      <c r="H103" s="798"/>
      <c r="I103" s="765" t="s">
        <v>5</v>
      </c>
      <c r="J103" s="787" t="s">
        <v>365</v>
      </c>
      <c r="K103" s="788" t="s">
        <v>446</v>
      </c>
      <c r="L103" s="788"/>
      <c r="M103" s="777"/>
      <c r="N103" s="921"/>
      <c r="O103" s="777"/>
      <c r="P103" s="777"/>
      <c r="Q103" s="777"/>
      <c r="R103" s="777"/>
      <c r="S103" s="777"/>
      <c r="T103" s="777"/>
      <c r="U103" s="778"/>
      <c r="V103" s="778"/>
      <c r="W103" s="778"/>
      <c r="X103" s="778"/>
      <c r="Y103" s="778"/>
      <c r="Z103" s="778"/>
      <c r="AA103" s="777"/>
    </row>
    <row r="104" spans="1:27" s="766" customFormat="1" ht="12" customHeight="1" x14ac:dyDescent="0.2">
      <c r="A104" s="764"/>
      <c r="B104" s="803"/>
      <c r="C104" s="765" t="s">
        <v>501</v>
      </c>
      <c r="D104" s="765" t="s">
        <v>222</v>
      </c>
      <c r="E104" s="800">
        <v>1999</v>
      </c>
      <c r="F104" s="800"/>
      <c r="G104" s="798"/>
      <c r="H104" s="798"/>
      <c r="I104" s="765" t="s">
        <v>5</v>
      </c>
      <c r="J104" s="787" t="s">
        <v>368</v>
      </c>
      <c r="K104" s="788" t="s">
        <v>446</v>
      </c>
      <c r="L104" s="788"/>
      <c r="M104" s="777"/>
      <c r="N104" s="921"/>
      <c r="O104" s="777"/>
      <c r="P104" s="777">
        <v>85000</v>
      </c>
      <c r="Q104" s="777"/>
      <c r="R104" s="777"/>
      <c r="S104" s="777"/>
      <c r="T104" s="777"/>
      <c r="U104" s="778"/>
      <c r="V104" s="778"/>
      <c r="W104" s="778"/>
      <c r="X104" s="778"/>
      <c r="Y104" s="778"/>
      <c r="Z104" s="778"/>
      <c r="AA104" s="777"/>
    </row>
    <row r="105" spans="1:27" s="766" customFormat="1" ht="12" customHeight="1" x14ac:dyDescent="0.2">
      <c r="A105" s="764"/>
      <c r="B105" s="803"/>
      <c r="C105" s="765" t="s">
        <v>227</v>
      </c>
      <c r="D105" s="765" t="s">
        <v>522</v>
      </c>
      <c r="E105" s="800">
        <v>2011</v>
      </c>
      <c r="F105" s="800"/>
      <c r="G105" s="798"/>
      <c r="H105" s="798"/>
      <c r="I105" s="765" t="s">
        <v>5</v>
      </c>
      <c r="J105" s="787" t="s">
        <v>368</v>
      </c>
      <c r="K105" s="788" t="s">
        <v>446</v>
      </c>
      <c r="L105" s="788" t="s">
        <v>502</v>
      </c>
      <c r="M105" s="777"/>
      <c r="N105" s="921"/>
      <c r="O105" s="777"/>
      <c r="P105" s="777"/>
      <c r="Q105" s="777"/>
      <c r="R105" s="777"/>
      <c r="S105" s="777">
        <v>350000</v>
      </c>
      <c r="T105" s="777"/>
      <c r="U105" s="778"/>
      <c r="V105" s="778"/>
      <c r="W105" s="778"/>
      <c r="X105" s="778"/>
      <c r="Y105" s="778"/>
      <c r="Z105" s="778"/>
      <c r="AA105" s="777"/>
    </row>
    <row r="106" spans="1:27" s="766" customFormat="1" ht="12" customHeight="1" x14ac:dyDescent="0.2">
      <c r="A106" s="764"/>
      <c r="B106" s="803"/>
      <c r="C106" s="765" t="s">
        <v>503</v>
      </c>
      <c r="D106" s="765" t="s">
        <v>504</v>
      </c>
      <c r="E106" s="800"/>
      <c r="F106" s="800"/>
      <c r="G106" s="798"/>
      <c r="H106" s="798"/>
      <c r="I106" s="765" t="s">
        <v>5</v>
      </c>
      <c r="J106" s="787" t="s">
        <v>368</v>
      </c>
      <c r="K106" s="788" t="s">
        <v>446</v>
      </c>
      <c r="L106" s="788" t="s">
        <v>505</v>
      </c>
      <c r="M106" s="777"/>
      <c r="N106" s="921"/>
      <c r="O106" s="777"/>
      <c r="P106" s="777"/>
      <c r="Q106" s="777"/>
      <c r="R106" s="777"/>
      <c r="S106" s="777"/>
      <c r="T106" s="777"/>
      <c r="U106" s="778"/>
      <c r="V106" s="778"/>
      <c r="W106" s="778"/>
      <c r="X106" s="778"/>
      <c r="Y106" s="778"/>
      <c r="Z106" s="778"/>
      <c r="AA106" s="777"/>
    </row>
    <row r="107" spans="1:27" s="766" customFormat="1" ht="12" customHeight="1" x14ac:dyDescent="0.2">
      <c r="A107" s="764"/>
      <c r="B107" s="803"/>
      <c r="C107" s="765" t="s">
        <v>228</v>
      </c>
      <c r="D107" s="765" t="s">
        <v>500</v>
      </c>
      <c r="E107" s="800"/>
      <c r="F107" s="800"/>
      <c r="G107" s="798"/>
      <c r="H107" s="798"/>
      <c r="I107" s="765" t="s">
        <v>5</v>
      </c>
      <c r="J107" s="787" t="s">
        <v>368</v>
      </c>
      <c r="K107" s="788" t="s">
        <v>446</v>
      </c>
      <c r="L107" s="788"/>
      <c r="M107" s="777"/>
      <c r="N107" s="921"/>
      <c r="O107" s="777"/>
      <c r="P107" s="777">
        <v>21000</v>
      </c>
      <c r="Q107" s="777">
        <v>14000</v>
      </c>
      <c r="R107" s="777"/>
      <c r="S107" s="777"/>
      <c r="T107" s="777"/>
      <c r="U107" s="778"/>
      <c r="V107" s="778"/>
      <c r="W107" s="778"/>
      <c r="X107" s="778"/>
      <c r="Y107" s="778"/>
      <c r="Z107" s="778"/>
      <c r="AA107" s="777"/>
    </row>
    <row r="108" spans="1:27" s="766" customFormat="1" ht="12" customHeight="1" x14ac:dyDescent="0.2">
      <c r="A108" s="764"/>
      <c r="B108" s="803"/>
      <c r="C108" s="765" t="s">
        <v>632</v>
      </c>
      <c r="D108" s="765" t="s">
        <v>469</v>
      </c>
      <c r="E108" s="800" t="s">
        <v>470</v>
      </c>
      <c r="F108" s="800" t="s">
        <v>471</v>
      </c>
      <c r="G108" s="798" t="s">
        <v>1</v>
      </c>
      <c r="H108" s="798"/>
      <c r="I108" s="765" t="s">
        <v>5</v>
      </c>
      <c r="J108" s="787" t="s">
        <v>368</v>
      </c>
      <c r="K108" s="788" t="s">
        <v>446</v>
      </c>
      <c r="L108" s="788"/>
      <c r="M108" s="777">
        <v>35000</v>
      </c>
      <c r="N108" s="921">
        <v>35000</v>
      </c>
      <c r="O108" s="777">
        <v>35000</v>
      </c>
      <c r="P108" s="777">
        <v>35000</v>
      </c>
      <c r="Q108" s="777">
        <v>35000</v>
      </c>
      <c r="R108" s="777">
        <v>35000</v>
      </c>
      <c r="S108" s="777">
        <v>35000</v>
      </c>
      <c r="T108" s="777">
        <v>35000</v>
      </c>
      <c r="U108" s="778">
        <v>35000</v>
      </c>
      <c r="V108" s="778">
        <v>35000</v>
      </c>
      <c r="W108" s="778">
        <v>35000</v>
      </c>
      <c r="X108" s="778">
        <v>35000</v>
      </c>
      <c r="Y108" s="778">
        <v>35000</v>
      </c>
      <c r="Z108" s="778">
        <v>35000</v>
      </c>
      <c r="AA108" s="777">
        <v>35000</v>
      </c>
    </row>
    <row r="109" spans="1:27" s="766" customFormat="1" ht="12" customHeight="1" x14ac:dyDescent="0.2">
      <c r="A109" s="764"/>
      <c r="B109" s="803"/>
      <c r="C109" s="765" t="s">
        <v>255</v>
      </c>
      <c r="D109" s="765" t="s">
        <v>226</v>
      </c>
      <c r="E109" s="800">
        <v>2002</v>
      </c>
      <c r="F109" s="800"/>
      <c r="G109" s="798" t="s">
        <v>225</v>
      </c>
      <c r="H109" s="798"/>
      <c r="I109" s="765" t="s">
        <v>5</v>
      </c>
      <c r="J109" s="787" t="s">
        <v>368</v>
      </c>
      <c r="K109" s="788" t="s">
        <v>446</v>
      </c>
      <c r="L109" s="788"/>
      <c r="M109" s="777"/>
      <c r="N109" s="921"/>
      <c r="O109" s="777"/>
      <c r="P109" s="777"/>
      <c r="Q109" s="777"/>
      <c r="R109" s="777"/>
      <c r="S109" s="777">
        <v>125000</v>
      </c>
      <c r="T109" s="777"/>
      <c r="U109" s="778"/>
      <c r="V109" s="778"/>
      <c r="W109" s="778"/>
      <c r="X109" s="778"/>
      <c r="Y109" s="778"/>
      <c r="Z109" s="778"/>
      <c r="AA109" s="777"/>
    </row>
    <row r="110" spans="1:27" s="766" customFormat="1" ht="12" customHeight="1" x14ac:dyDescent="0.2">
      <c r="A110" s="764"/>
      <c r="B110" s="803"/>
      <c r="C110" s="765" t="s">
        <v>506</v>
      </c>
      <c r="D110" s="765"/>
      <c r="E110" s="800"/>
      <c r="F110" s="800"/>
      <c r="G110" s="798"/>
      <c r="H110" s="798"/>
      <c r="I110" s="765"/>
      <c r="J110" s="787" t="s">
        <v>368</v>
      </c>
      <c r="K110" s="788" t="s">
        <v>446</v>
      </c>
      <c r="L110" s="788"/>
      <c r="M110" s="777"/>
      <c r="N110" s="921"/>
      <c r="O110" s="777"/>
      <c r="P110" s="777"/>
      <c r="Q110" s="777"/>
      <c r="R110" s="777"/>
      <c r="S110" s="777"/>
      <c r="T110" s="777"/>
      <c r="U110" s="778"/>
      <c r="V110" s="778"/>
      <c r="W110" s="778"/>
      <c r="X110" s="778"/>
      <c r="Y110" s="778"/>
      <c r="Z110" s="778"/>
      <c r="AA110" s="777"/>
    </row>
    <row r="111" spans="1:27" s="854" customFormat="1" ht="12" customHeight="1" x14ac:dyDescent="0.2">
      <c r="A111" s="854" t="s">
        <v>558</v>
      </c>
      <c r="B111" s="128"/>
      <c r="C111" s="128">
        <f>COUNTA(A83:A110)</f>
        <v>19</v>
      </c>
      <c r="D111" s="855"/>
      <c r="E111" s="856"/>
      <c r="F111" s="856"/>
      <c r="G111" s="857"/>
      <c r="H111" s="857"/>
      <c r="I111" s="855"/>
      <c r="J111" s="858"/>
      <c r="K111" s="859"/>
      <c r="L111" s="859"/>
      <c r="M111" s="860">
        <f>SUM(M83:M110)</f>
        <v>95000</v>
      </c>
      <c r="N111" s="860">
        <f t="shared" ref="N111:AA111" si="3">SUM(N83:N110)</f>
        <v>1106000</v>
      </c>
      <c r="O111" s="860">
        <f t="shared" si="3"/>
        <v>535000</v>
      </c>
      <c r="P111" s="860">
        <f t="shared" si="3"/>
        <v>261000</v>
      </c>
      <c r="Q111" s="860">
        <f t="shared" si="3"/>
        <v>1449000</v>
      </c>
      <c r="R111" s="860">
        <f t="shared" si="3"/>
        <v>795000</v>
      </c>
      <c r="S111" s="860">
        <f t="shared" si="3"/>
        <v>630000</v>
      </c>
      <c r="T111" s="860">
        <f t="shared" si="3"/>
        <v>55000</v>
      </c>
      <c r="U111" s="860">
        <f t="shared" si="3"/>
        <v>595000</v>
      </c>
      <c r="V111" s="860">
        <f t="shared" si="3"/>
        <v>775000</v>
      </c>
      <c r="W111" s="860">
        <f t="shared" si="3"/>
        <v>35000</v>
      </c>
      <c r="X111" s="860">
        <f t="shared" si="3"/>
        <v>35000</v>
      </c>
      <c r="Y111" s="860">
        <f t="shared" si="3"/>
        <v>155000</v>
      </c>
      <c r="Z111" s="860">
        <f t="shared" si="3"/>
        <v>495000</v>
      </c>
      <c r="AA111" s="860">
        <f t="shared" si="3"/>
        <v>35000</v>
      </c>
    </row>
    <row r="112" spans="1:27" ht="12" customHeight="1" thickBot="1" x14ac:dyDescent="0.25"/>
    <row r="113" spans="1:27" s="766" customFormat="1" ht="12" customHeight="1" x14ac:dyDescent="0.2">
      <c r="A113" s="844"/>
      <c r="B113" s="799"/>
      <c r="C113" s="784" t="s">
        <v>338</v>
      </c>
      <c r="D113" s="784"/>
      <c r="E113" s="799">
        <v>300</v>
      </c>
      <c r="F113" s="799"/>
      <c r="G113" s="797"/>
      <c r="H113" s="797"/>
      <c r="I113" s="784"/>
      <c r="J113" s="784"/>
      <c r="K113" s="784"/>
      <c r="L113" s="786"/>
      <c r="M113" s="786"/>
      <c r="N113" s="919"/>
      <c r="O113" s="786"/>
      <c r="P113" s="786"/>
      <c r="Q113" s="786"/>
      <c r="R113" s="786"/>
      <c r="S113" s="786"/>
      <c r="T113" s="786"/>
      <c r="U113" s="786"/>
      <c r="V113" s="786"/>
      <c r="W113" s="786"/>
      <c r="X113" s="786"/>
      <c r="Y113" s="786"/>
      <c r="Z113" s="786"/>
      <c r="AA113" s="786"/>
    </row>
    <row r="114" spans="1:27" s="766" customFormat="1" ht="12" customHeight="1" x14ac:dyDescent="0.2">
      <c r="A114" s="845" t="s">
        <v>2</v>
      </c>
      <c r="B114" s="773" t="s">
        <v>19</v>
      </c>
      <c r="C114" s="767" t="s">
        <v>21</v>
      </c>
      <c r="D114" s="767" t="s">
        <v>8</v>
      </c>
      <c r="E114" s="775" t="s">
        <v>0</v>
      </c>
      <c r="F114" s="775" t="s">
        <v>18</v>
      </c>
      <c r="G114" s="776" t="s">
        <v>3</v>
      </c>
      <c r="H114" s="776" t="s">
        <v>91</v>
      </c>
      <c r="I114" s="767" t="s">
        <v>22</v>
      </c>
      <c r="J114" s="768" t="s">
        <v>22</v>
      </c>
      <c r="K114" s="768" t="s">
        <v>451</v>
      </c>
      <c r="L114" s="768" t="s">
        <v>473</v>
      </c>
      <c r="M114" s="779" t="s">
        <v>24</v>
      </c>
      <c r="N114" s="920" t="s">
        <v>25</v>
      </c>
      <c r="O114" s="779" t="s">
        <v>26</v>
      </c>
      <c r="P114" s="779" t="s">
        <v>27</v>
      </c>
      <c r="Q114" s="779" t="s">
        <v>28</v>
      </c>
      <c r="R114" s="779" t="s">
        <v>127</v>
      </c>
      <c r="S114" s="779" t="s">
        <v>156</v>
      </c>
      <c r="T114" s="779" t="s">
        <v>210</v>
      </c>
      <c r="U114" s="779" t="s">
        <v>211</v>
      </c>
      <c r="V114" s="779" t="s">
        <v>212</v>
      </c>
      <c r="W114" s="779" t="s">
        <v>551</v>
      </c>
      <c r="X114" s="779" t="s">
        <v>552</v>
      </c>
      <c r="Y114" s="779" t="s">
        <v>553</v>
      </c>
      <c r="Z114" s="779" t="s">
        <v>554</v>
      </c>
      <c r="AA114" s="779" t="s">
        <v>555</v>
      </c>
    </row>
    <row r="115" spans="1:27" s="766" customFormat="1" ht="12" customHeight="1" x14ac:dyDescent="0.2">
      <c r="A115" s="845" t="s">
        <v>20</v>
      </c>
      <c r="B115" s="773" t="s">
        <v>20</v>
      </c>
      <c r="C115" s="767" t="s">
        <v>122</v>
      </c>
      <c r="D115" s="767" t="s">
        <v>17</v>
      </c>
      <c r="E115" s="775"/>
      <c r="F115" s="775"/>
      <c r="G115" s="776"/>
      <c r="H115" s="776" t="s">
        <v>488</v>
      </c>
      <c r="I115" s="767" t="s">
        <v>23</v>
      </c>
      <c r="J115" s="768" t="s">
        <v>363</v>
      </c>
      <c r="K115" s="768" t="s">
        <v>450</v>
      </c>
      <c r="L115" s="768"/>
      <c r="M115" s="779"/>
      <c r="N115" s="920"/>
      <c r="O115" s="779"/>
      <c r="P115" s="779"/>
      <c r="Q115" s="779"/>
      <c r="R115" s="779"/>
      <c r="S115" s="779"/>
      <c r="T115" s="779"/>
      <c r="U115" s="779"/>
      <c r="V115" s="779"/>
      <c r="W115" s="779"/>
      <c r="X115" s="779"/>
      <c r="Y115" s="779"/>
      <c r="Z115" s="779"/>
      <c r="AA115" s="779"/>
    </row>
    <row r="116" spans="1:27" s="766" customFormat="1" ht="12" customHeight="1" x14ac:dyDescent="0.2">
      <c r="A116" s="764">
        <v>902</v>
      </c>
      <c r="B116" s="803">
        <v>8034</v>
      </c>
      <c r="C116" s="765" t="s">
        <v>207</v>
      </c>
      <c r="D116" s="765" t="s">
        <v>627</v>
      </c>
      <c r="E116" s="800">
        <v>2007</v>
      </c>
      <c r="F116" s="800"/>
      <c r="G116" s="798">
        <v>58541</v>
      </c>
      <c r="H116" s="798">
        <v>2819</v>
      </c>
      <c r="I116" s="765" t="s">
        <v>5</v>
      </c>
      <c r="J116" s="787" t="s">
        <v>365</v>
      </c>
      <c r="K116" s="788" t="s">
        <v>445</v>
      </c>
      <c r="L116" s="788" t="s">
        <v>645</v>
      </c>
      <c r="M116" s="777"/>
      <c r="N116" s="921"/>
      <c r="O116" s="777">
        <v>35000</v>
      </c>
      <c r="P116" s="777"/>
      <c r="Q116" s="777"/>
      <c r="R116" s="777"/>
      <c r="S116" s="777"/>
      <c r="T116" s="777"/>
      <c r="U116" s="778"/>
      <c r="V116" s="778"/>
      <c r="W116" s="778"/>
      <c r="X116" s="778"/>
      <c r="Y116" s="778"/>
      <c r="Z116" s="778"/>
      <c r="AA116" s="777"/>
    </row>
    <row r="117" spans="1:27" s="766" customFormat="1" ht="12" customHeight="1" x14ac:dyDescent="0.2">
      <c r="A117" s="764">
        <v>903</v>
      </c>
      <c r="B117" s="803">
        <v>8497</v>
      </c>
      <c r="C117" s="765" t="s">
        <v>316</v>
      </c>
      <c r="D117" s="765" t="s">
        <v>628</v>
      </c>
      <c r="E117" s="800">
        <v>2006</v>
      </c>
      <c r="F117" s="800"/>
      <c r="G117" s="798">
        <v>85805</v>
      </c>
      <c r="H117" s="798">
        <v>1165</v>
      </c>
      <c r="I117" s="765" t="s">
        <v>5</v>
      </c>
      <c r="J117" s="787" t="s">
        <v>365</v>
      </c>
      <c r="K117" s="788" t="s">
        <v>445</v>
      </c>
      <c r="L117" s="788" t="s">
        <v>646</v>
      </c>
      <c r="M117" s="777">
        <v>30000</v>
      </c>
      <c r="N117" s="921" t="s">
        <v>1</v>
      </c>
      <c r="O117" s="777"/>
      <c r="P117" s="777"/>
      <c r="Q117" s="777"/>
      <c r="R117" s="777"/>
      <c r="S117" s="777"/>
      <c r="T117" s="777"/>
      <c r="U117" s="778"/>
      <c r="V117" s="778">
        <v>35000</v>
      </c>
      <c r="W117" s="778"/>
      <c r="X117" s="778"/>
      <c r="Y117" s="778"/>
      <c r="Z117" s="778"/>
      <c r="AA117" s="777"/>
    </row>
    <row r="118" spans="1:27" s="766" customFormat="1" ht="12" customHeight="1" x14ac:dyDescent="0.2">
      <c r="A118" s="764">
        <v>907</v>
      </c>
      <c r="B118" s="803">
        <v>9815</v>
      </c>
      <c r="C118" s="765" t="s">
        <v>242</v>
      </c>
      <c r="D118" s="765" t="s">
        <v>101</v>
      </c>
      <c r="E118" s="800">
        <v>2015</v>
      </c>
      <c r="F118" s="800"/>
      <c r="G118" s="798">
        <v>5105</v>
      </c>
      <c r="H118" s="798">
        <v>1619</v>
      </c>
      <c r="I118" s="765" t="s">
        <v>5</v>
      </c>
      <c r="J118" s="787" t="s">
        <v>365</v>
      </c>
      <c r="K118" s="788" t="s">
        <v>445</v>
      </c>
      <c r="L118" s="788"/>
      <c r="M118" s="777"/>
      <c r="N118" s="921"/>
      <c r="O118" s="777"/>
      <c r="P118" s="777"/>
      <c r="Q118" s="777"/>
      <c r="R118" s="777"/>
      <c r="S118" s="777"/>
      <c r="T118" s="777"/>
      <c r="U118" s="778"/>
      <c r="V118" s="778"/>
      <c r="W118" s="778">
        <v>35000</v>
      </c>
      <c r="X118" s="778"/>
      <c r="Y118" s="778"/>
      <c r="Z118" s="778"/>
      <c r="AA118" s="777"/>
    </row>
    <row r="119" spans="1:27" s="766" customFormat="1" ht="12" customHeight="1" x14ac:dyDescent="0.2">
      <c r="A119" s="764">
        <v>908</v>
      </c>
      <c r="B119" s="803">
        <v>8001</v>
      </c>
      <c r="C119" s="765" t="s">
        <v>97</v>
      </c>
      <c r="D119" s="765" t="s">
        <v>101</v>
      </c>
      <c r="E119" s="800">
        <v>2006</v>
      </c>
      <c r="F119" s="800"/>
      <c r="G119" s="798">
        <v>59550</v>
      </c>
      <c r="H119" s="798">
        <v>21216</v>
      </c>
      <c r="I119" s="765" t="s">
        <v>5</v>
      </c>
      <c r="J119" s="787" t="s">
        <v>365</v>
      </c>
      <c r="K119" s="788" t="s">
        <v>446</v>
      </c>
      <c r="L119" s="788"/>
      <c r="M119" s="777">
        <v>30000</v>
      </c>
      <c r="N119" s="921"/>
      <c r="O119" s="777"/>
      <c r="P119" s="777"/>
      <c r="Q119" s="777"/>
      <c r="R119" s="777"/>
      <c r="S119" s="777"/>
      <c r="T119" s="777"/>
      <c r="U119" s="778"/>
      <c r="V119" s="778">
        <v>350000</v>
      </c>
      <c r="W119" s="778"/>
      <c r="X119" s="778"/>
      <c r="Y119" s="778"/>
      <c r="Z119" s="778"/>
      <c r="AA119" s="777"/>
    </row>
    <row r="120" spans="1:27" s="766" customFormat="1" ht="12" customHeight="1" x14ac:dyDescent="0.2">
      <c r="A120" s="764">
        <v>909</v>
      </c>
      <c r="B120" s="803">
        <v>8070</v>
      </c>
      <c r="C120" s="765" t="s">
        <v>126</v>
      </c>
      <c r="D120" s="765" t="s">
        <v>629</v>
      </c>
      <c r="E120" s="800">
        <v>2009</v>
      </c>
      <c r="F120" s="800"/>
      <c r="G120" s="798">
        <v>59373</v>
      </c>
      <c r="H120" s="798">
        <v>6243</v>
      </c>
      <c r="I120" s="765" t="s">
        <v>5</v>
      </c>
      <c r="J120" s="787" t="s">
        <v>365</v>
      </c>
      <c r="K120" s="788" t="s">
        <v>365</v>
      </c>
      <c r="L120" s="788"/>
      <c r="M120" s="777"/>
      <c r="N120" s="921"/>
      <c r="O120" s="777"/>
      <c r="P120" s="777"/>
      <c r="Q120" s="777"/>
      <c r="R120" s="777"/>
      <c r="S120" s="777"/>
      <c r="T120" s="777"/>
      <c r="U120" s="778"/>
      <c r="V120" s="778"/>
      <c r="W120" s="778"/>
      <c r="X120" s="778"/>
      <c r="Y120" s="778"/>
      <c r="Z120" s="778"/>
      <c r="AA120" s="777"/>
    </row>
    <row r="121" spans="1:27" s="766" customFormat="1" ht="12" customHeight="1" x14ac:dyDescent="0.2">
      <c r="A121" s="764">
        <v>910</v>
      </c>
      <c r="B121" s="803">
        <v>9828</v>
      </c>
      <c r="C121" s="765" t="s">
        <v>318</v>
      </c>
      <c r="D121" s="765" t="s">
        <v>630</v>
      </c>
      <c r="E121" s="800">
        <v>2016</v>
      </c>
      <c r="F121" s="800"/>
      <c r="G121" s="798">
        <v>396</v>
      </c>
      <c r="H121" s="798" t="s">
        <v>158</v>
      </c>
      <c r="I121" s="765" t="s">
        <v>5</v>
      </c>
      <c r="J121" s="787" t="s">
        <v>367</v>
      </c>
      <c r="K121" s="788" t="s">
        <v>447</v>
      </c>
      <c r="L121" s="788" t="s">
        <v>645</v>
      </c>
      <c r="M121" s="777">
        <v>35000</v>
      </c>
      <c r="N121" s="921"/>
      <c r="O121" s="777"/>
      <c r="P121" s="777"/>
      <c r="Q121" s="777"/>
      <c r="R121" s="777"/>
      <c r="S121" s="777"/>
      <c r="T121" s="777"/>
      <c r="U121" s="778"/>
      <c r="V121" s="778"/>
      <c r="W121" s="778"/>
      <c r="X121" s="778">
        <v>35000</v>
      </c>
      <c r="Y121" s="778"/>
      <c r="Z121" s="778"/>
      <c r="AA121" s="777"/>
    </row>
    <row r="122" spans="1:27" s="854" customFormat="1" ht="12" customHeight="1" x14ac:dyDescent="0.2">
      <c r="A122" s="854" t="s">
        <v>558</v>
      </c>
      <c r="B122" s="128"/>
      <c r="C122" s="128">
        <f>COUNTA(A116:A121)</f>
        <v>6</v>
      </c>
      <c r="D122" s="855"/>
      <c r="E122" s="856"/>
      <c r="F122" s="856"/>
      <c r="G122" s="857"/>
      <c r="H122" s="857"/>
      <c r="I122" s="855"/>
      <c r="J122" s="858"/>
      <c r="K122" s="859"/>
      <c r="L122" s="859"/>
      <c r="M122" s="860">
        <f>SUM(M116:M121)</f>
        <v>95000</v>
      </c>
      <c r="N122" s="860">
        <f t="shared" ref="N122:AA122" si="4">SUM(N116:N121)</f>
        <v>0</v>
      </c>
      <c r="O122" s="860">
        <f t="shared" si="4"/>
        <v>35000</v>
      </c>
      <c r="P122" s="860">
        <f t="shared" si="4"/>
        <v>0</v>
      </c>
      <c r="Q122" s="860">
        <f t="shared" si="4"/>
        <v>0</v>
      </c>
      <c r="R122" s="860">
        <f t="shared" si="4"/>
        <v>0</v>
      </c>
      <c r="S122" s="860">
        <f t="shared" si="4"/>
        <v>0</v>
      </c>
      <c r="T122" s="860">
        <f t="shared" si="4"/>
        <v>0</v>
      </c>
      <c r="U122" s="860">
        <f t="shared" si="4"/>
        <v>0</v>
      </c>
      <c r="V122" s="860">
        <f t="shared" si="4"/>
        <v>385000</v>
      </c>
      <c r="W122" s="860">
        <f t="shared" si="4"/>
        <v>35000</v>
      </c>
      <c r="X122" s="860">
        <f t="shared" si="4"/>
        <v>35000</v>
      </c>
      <c r="Y122" s="860">
        <f t="shared" si="4"/>
        <v>0</v>
      </c>
      <c r="Z122" s="860">
        <f t="shared" si="4"/>
        <v>0</v>
      </c>
      <c r="AA122" s="860">
        <f t="shared" si="4"/>
        <v>0</v>
      </c>
    </row>
    <row r="123" spans="1:27" ht="12" customHeight="1" thickBot="1" x14ac:dyDescent="0.25"/>
    <row r="124" spans="1:27" s="770" customFormat="1" ht="12" customHeight="1" x14ac:dyDescent="0.2">
      <c r="A124" s="848"/>
      <c r="B124" s="805"/>
      <c r="C124" s="784" t="s">
        <v>29</v>
      </c>
      <c r="D124" s="795"/>
      <c r="E124" s="799">
        <v>310</v>
      </c>
      <c r="F124" s="805"/>
      <c r="G124" s="802"/>
      <c r="H124" s="802"/>
      <c r="I124" s="795"/>
      <c r="J124" s="795"/>
      <c r="K124" s="795"/>
      <c r="L124" s="786"/>
      <c r="M124" s="796"/>
      <c r="N124" s="924"/>
      <c r="O124" s="796"/>
      <c r="P124" s="796"/>
      <c r="Q124" s="796"/>
      <c r="R124" s="796"/>
      <c r="S124" s="796"/>
      <c r="T124" s="796"/>
      <c r="U124" s="796"/>
      <c r="V124" s="796"/>
      <c r="W124" s="796"/>
      <c r="X124" s="796"/>
      <c r="Y124" s="796"/>
      <c r="Z124" s="796"/>
      <c r="AA124" s="796"/>
    </row>
    <row r="125" spans="1:27" s="766" customFormat="1" ht="12" customHeight="1" x14ac:dyDescent="0.2">
      <c r="A125" s="845" t="s">
        <v>2</v>
      </c>
      <c r="B125" s="773" t="s">
        <v>19</v>
      </c>
      <c r="C125" s="767" t="s">
        <v>21</v>
      </c>
      <c r="D125" s="767" t="s">
        <v>8</v>
      </c>
      <c r="E125" s="775" t="s">
        <v>0</v>
      </c>
      <c r="F125" s="775" t="s">
        <v>18</v>
      </c>
      <c r="G125" s="776" t="s">
        <v>3</v>
      </c>
      <c r="H125" s="776" t="s">
        <v>91</v>
      </c>
      <c r="I125" s="767" t="s">
        <v>22</v>
      </c>
      <c r="J125" s="768" t="s">
        <v>22</v>
      </c>
      <c r="K125" s="768" t="s">
        <v>451</v>
      </c>
      <c r="L125" s="768" t="s">
        <v>473</v>
      </c>
      <c r="M125" s="779" t="s">
        <v>24</v>
      </c>
      <c r="N125" s="920" t="s">
        <v>25</v>
      </c>
      <c r="O125" s="779" t="s">
        <v>26</v>
      </c>
      <c r="P125" s="779" t="s">
        <v>27</v>
      </c>
      <c r="Q125" s="779" t="s">
        <v>28</v>
      </c>
      <c r="R125" s="779" t="s">
        <v>127</v>
      </c>
      <c r="S125" s="779" t="s">
        <v>156</v>
      </c>
      <c r="T125" s="779" t="s">
        <v>210</v>
      </c>
      <c r="U125" s="779" t="s">
        <v>211</v>
      </c>
      <c r="V125" s="779" t="s">
        <v>212</v>
      </c>
      <c r="W125" s="779" t="s">
        <v>551</v>
      </c>
      <c r="X125" s="779" t="s">
        <v>552</v>
      </c>
      <c r="Y125" s="779" t="s">
        <v>553</v>
      </c>
      <c r="Z125" s="779" t="s">
        <v>554</v>
      </c>
      <c r="AA125" s="779" t="s">
        <v>555</v>
      </c>
    </row>
    <row r="126" spans="1:27" s="766" customFormat="1" ht="12" customHeight="1" x14ac:dyDescent="0.2">
      <c r="A126" s="845" t="s">
        <v>20</v>
      </c>
      <c r="B126" s="773" t="s">
        <v>20</v>
      </c>
      <c r="C126" s="767" t="s">
        <v>122</v>
      </c>
      <c r="D126" s="767" t="s">
        <v>17</v>
      </c>
      <c r="E126" s="775"/>
      <c r="F126" s="775"/>
      <c r="G126" s="776"/>
      <c r="H126" s="776" t="s">
        <v>488</v>
      </c>
      <c r="I126" s="767" t="s">
        <v>23</v>
      </c>
      <c r="J126" s="768" t="s">
        <v>363</v>
      </c>
      <c r="K126" s="768" t="s">
        <v>450</v>
      </c>
      <c r="L126" s="768"/>
      <c r="M126" s="779"/>
      <c r="N126" s="920"/>
      <c r="O126" s="779"/>
      <c r="P126" s="779"/>
      <c r="Q126" s="779"/>
      <c r="R126" s="779"/>
      <c r="S126" s="779"/>
      <c r="T126" s="779"/>
      <c r="U126" s="779"/>
      <c r="V126" s="779"/>
      <c r="W126" s="779"/>
      <c r="X126" s="779"/>
      <c r="Y126" s="779"/>
      <c r="Z126" s="779"/>
      <c r="AA126" s="779"/>
    </row>
    <row r="127" spans="1:27" s="766" customFormat="1" ht="12" customHeight="1" x14ac:dyDescent="0.2">
      <c r="A127" s="764">
        <v>401</v>
      </c>
      <c r="B127" s="803">
        <v>8106</v>
      </c>
      <c r="C127" s="765" t="s">
        <v>417</v>
      </c>
      <c r="D127" s="765" t="s">
        <v>101</v>
      </c>
      <c r="E127" s="800">
        <v>2012</v>
      </c>
      <c r="F127" s="800"/>
      <c r="G127" s="798">
        <v>42478</v>
      </c>
      <c r="H127" s="798">
        <v>11804</v>
      </c>
      <c r="I127" s="765" t="s">
        <v>153</v>
      </c>
      <c r="J127" s="787" t="s">
        <v>368</v>
      </c>
      <c r="K127" s="788" t="s">
        <v>365</v>
      </c>
      <c r="L127" s="788"/>
      <c r="M127" s="777"/>
      <c r="N127" s="921">
        <v>30000</v>
      </c>
      <c r="O127" s="777"/>
      <c r="P127" s="777"/>
      <c r="Q127" s="777"/>
      <c r="R127" s="777">
        <v>30000</v>
      </c>
      <c r="S127" s="777"/>
      <c r="T127" s="777"/>
      <c r="U127" s="778"/>
      <c r="V127" s="778">
        <v>30000</v>
      </c>
      <c r="W127" s="778"/>
      <c r="X127" s="778"/>
      <c r="Y127" s="778"/>
      <c r="Z127" s="778"/>
      <c r="AA127" s="777"/>
    </row>
    <row r="128" spans="1:27" s="766" customFormat="1" ht="12" customHeight="1" x14ac:dyDescent="0.2">
      <c r="A128" s="764">
        <v>402</v>
      </c>
      <c r="B128" s="803">
        <v>6604</v>
      </c>
      <c r="C128" s="765" t="s">
        <v>231</v>
      </c>
      <c r="D128" s="765" t="s">
        <v>101</v>
      </c>
      <c r="E128" s="800">
        <v>2004</v>
      </c>
      <c r="F128" s="800"/>
      <c r="G128" s="798">
        <v>70012</v>
      </c>
      <c r="H128" s="798">
        <v>2014</v>
      </c>
      <c r="I128" s="765" t="s">
        <v>508</v>
      </c>
      <c r="J128" s="787" t="s">
        <v>368</v>
      </c>
      <c r="K128" s="788" t="s">
        <v>445</v>
      </c>
      <c r="L128" s="788" t="s">
        <v>657</v>
      </c>
      <c r="M128" s="777"/>
      <c r="N128" s="921"/>
      <c r="O128" s="777"/>
      <c r="P128" s="777"/>
      <c r="Q128" s="777"/>
      <c r="R128" s="777"/>
      <c r="S128" s="777"/>
      <c r="T128" s="777"/>
      <c r="U128" s="778"/>
      <c r="V128" s="778">
        <v>30000</v>
      </c>
      <c r="W128" s="778"/>
      <c r="X128" s="778"/>
      <c r="Y128" s="778"/>
      <c r="Z128" s="778"/>
      <c r="AA128" s="777"/>
    </row>
    <row r="129" spans="1:28" s="766" customFormat="1" ht="12" customHeight="1" x14ac:dyDescent="0.2">
      <c r="A129" s="764">
        <v>403</v>
      </c>
      <c r="B129" s="803">
        <v>6660</v>
      </c>
      <c r="C129" s="765" t="s">
        <v>242</v>
      </c>
      <c r="D129" s="765" t="s">
        <v>101</v>
      </c>
      <c r="E129" s="800">
        <v>2005</v>
      </c>
      <c r="F129" s="800"/>
      <c r="G129" s="798">
        <v>47256</v>
      </c>
      <c r="H129" s="798">
        <v>6213</v>
      </c>
      <c r="I129" s="765" t="s">
        <v>153</v>
      </c>
      <c r="J129" s="787" t="s">
        <v>367</v>
      </c>
      <c r="K129" s="788" t="s">
        <v>365</v>
      </c>
      <c r="L129" s="788"/>
      <c r="M129" s="777"/>
      <c r="N129" s="921"/>
      <c r="O129" s="777">
        <v>30000</v>
      </c>
      <c r="P129" s="777"/>
      <c r="Q129" s="777"/>
      <c r="R129" s="777"/>
      <c r="S129" s="777">
        <v>30000</v>
      </c>
      <c r="T129" s="777"/>
      <c r="U129" s="778"/>
      <c r="V129" s="778"/>
      <c r="W129" s="778">
        <v>30000</v>
      </c>
      <c r="X129" s="778"/>
      <c r="Y129" s="778"/>
      <c r="Z129" s="778"/>
      <c r="AA129" s="777"/>
    </row>
    <row r="130" spans="1:28" s="766" customFormat="1" ht="12" customHeight="1" x14ac:dyDescent="0.2">
      <c r="A130" s="764">
        <v>404</v>
      </c>
      <c r="B130" s="803">
        <v>9633</v>
      </c>
      <c r="C130" s="765" t="s">
        <v>568</v>
      </c>
      <c r="D130" s="765" t="s">
        <v>101</v>
      </c>
      <c r="E130" s="800">
        <v>2015</v>
      </c>
      <c r="F130" s="800"/>
      <c r="G130" s="798">
        <v>9825</v>
      </c>
      <c r="H130" s="798">
        <v>5569</v>
      </c>
      <c r="I130" s="765" t="s">
        <v>153</v>
      </c>
      <c r="J130" s="787" t="s">
        <v>365</v>
      </c>
      <c r="K130" s="788" t="s">
        <v>365</v>
      </c>
      <c r="L130" s="788"/>
      <c r="M130" s="777"/>
      <c r="N130" s="921"/>
      <c r="O130" s="777"/>
      <c r="P130" s="777"/>
      <c r="Q130" s="777">
        <v>30000</v>
      </c>
      <c r="R130" s="777"/>
      <c r="S130" s="777"/>
      <c r="T130" s="777"/>
      <c r="U130" s="778">
        <v>30000</v>
      </c>
      <c r="V130" s="778"/>
      <c r="W130" s="778"/>
      <c r="X130" s="778"/>
      <c r="Y130" s="778">
        <v>30000</v>
      </c>
      <c r="Z130" s="778"/>
      <c r="AA130" s="777"/>
    </row>
    <row r="131" spans="1:28" s="766" customFormat="1" ht="12" customHeight="1" x14ac:dyDescent="0.2">
      <c r="A131" s="764">
        <v>406</v>
      </c>
      <c r="B131" s="803">
        <v>6924</v>
      </c>
      <c r="C131" s="765" t="s">
        <v>568</v>
      </c>
      <c r="D131" s="765" t="s">
        <v>101</v>
      </c>
      <c r="E131" s="800">
        <v>2014</v>
      </c>
      <c r="F131" s="800"/>
      <c r="G131" s="798">
        <v>9217</v>
      </c>
      <c r="H131" s="798">
        <v>4321</v>
      </c>
      <c r="I131" s="765" t="s">
        <v>153</v>
      </c>
      <c r="J131" s="787" t="s">
        <v>365</v>
      </c>
      <c r="K131" s="788" t="s">
        <v>365</v>
      </c>
      <c r="L131" s="788"/>
      <c r="M131" s="777"/>
      <c r="N131" s="921"/>
      <c r="O131" s="777"/>
      <c r="P131" s="777">
        <v>30000</v>
      </c>
      <c r="Q131" s="777"/>
      <c r="R131" s="777"/>
      <c r="S131" s="777"/>
      <c r="T131" s="777">
        <v>30000</v>
      </c>
      <c r="U131" s="778"/>
      <c r="V131" s="778"/>
      <c r="W131" s="778"/>
      <c r="X131" s="778"/>
      <c r="Y131" s="778">
        <v>30000</v>
      </c>
      <c r="Z131" s="778"/>
      <c r="AA131" s="777"/>
    </row>
    <row r="132" spans="1:28" s="766" customFormat="1" ht="12" customHeight="1" x14ac:dyDescent="0.2">
      <c r="A132" s="764">
        <v>407</v>
      </c>
      <c r="B132" s="803">
        <v>6924</v>
      </c>
      <c r="C132" s="765" t="s">
        <v>568</v>
      </c>
      <c r="D132" s="765" t="s">
        <v>101</v>
      </c>
      <c r="E132" s="800">
        <v>2014</v>
      </c>
      <c r="F132" s="800"/>
      <c r="G132" s="798">
        <v>14024</v>
      </c>
      <c r="H132" s="798">
        <v>7165</v>
      </c>
      <c r="I132" s="765" t="s">
        <v>153</v>
      </c>
      <c r="J132" s="787" t="s">
        <v>365</v>
      </c>
      <c r="K132" s="788" t="s">
        <v>365</v>
      </c>
      <c r="L132" s="788"/>
      <c r="M132" s="777"/>
      <c r="N132" s="921"/>
      <c r="O132" s="777"/>
      <c r="P132" s="777">
        <v>30000</v>
      </c>
      <c r="Q132" s="777"/>
      <c r="R132" s="777"/>
      <c r="S132" s="777"/>
      <c r="T132" s="777">
        <v>30000</v>
      </c>
      <c r="U132" s="778"/>
      <c r="V132" s="778"/>
      <c r="W132" s="778"/>
      <c r="X132" s="778"/>
      <c r="Y132" s="778">
        <v>30000</v>
      </c>
      <c r="Z132" s="778"/>
      <c r="AA132" s="777"/>
    </row>
    <row r="133" spans="1:28" s="766" customFormat="1" ht="12" customHeight="1" x14ac:dyDescent="0.2">
      <c r="A133" s="764">
        <v>408</v>
      </c>
      <c r="B133" s="803">
        <v>8107</v>
      </c>
      <c r="C133" s="765" t="s">
        <v>417</v>
      </c>
      <c r="D133" s="765" t="s">
        <v>101</v>
      </c>
      <c r="E133" s="800">
        <v>2012</v>
      </c>
      <c r="F133" s="800"/>
      <c r="G133" s="798">
        <v>36539</v>
      </c>
      <c r="H133" s="798">
        <v>9606</v>
      </c>
      <c r="I133" s="765" t="s">
        <v>153</v>
      </c>
      <c r="J133" s="787" t="s">
        <v>368</v>
      </c>
      <c r="K133" s="788" t="s">
        <v>365</v>
      </c>
      <c r="L133" s="788"/>
      <c r="M133" s="777"/>
      <c r="N133" s="921">
        <v>30000</v>
      </c>
      <c r="O133" s="777"/>
      <c r="P133" s="777"/>
      <c r="Q133" s="777"/>
      <c r="R133" s="777">
        <v>30000</v>
      </c>
      <c r="S133" s="777"/>
      <c r="T133" s="777"/>
      <c r="U133" s="778"/>
      <c r="V133" s="778">
        <v>30000</v>
      </c>
      <c r="W133" s="778"/>
      <c r="X133" s="778"/>
      <c r="Y133" s="778"/>
      <c r="Z133" s="778"/>
      <c r="AA133" s="777"/>
    </row>
    <row r="134" spans="1:28" s="766" customFormat="1" ht="12" customHeight="1" x14ac:dyDescent="0.2">
      <c r="A134" s="764">
        <v>410</v>
      </c>
      <c r="B134" s="803">
        <v>8108</v>
      </c>
      <c r="C134" s="765" t="s">
        <v>417</v>
      </c>
      <c r="D134" s="765" t="s">
        <v>101</v>
      </c>
      <c r="E134" s="800">
        <v>2012</v>
      </c>
      <c r="F134" s="800"/>
      <c r="G134" s="798">
        <v>33296</v>
      </c>
      <c r="H134" s="798">
        <v>8914</v>
      </c>
      <c r="I134" s="765" t="s">
        <v>153</v>
      </c>
      <c r="J134" s="787" t="s">
        <v>368</v>
      </c>
      <c r="K134" s="788" t="s">
        <v>365</v>
      </c>
      <c r="L134" s="788"/>
      <c r="M134" s="777"/>
      <c r="N134" s="921">
        <v>30000</v>
      </c>
      <c r="O134" s="777"/>
      <c r="P134" s="777"/>
      <c r="Q134" s="777"/>
      <c r="R134" s="777">
        <v>30000</v>
      </c>
      <c r="S134" s="777"/>
      <c r="T134" s="777"/>
      <c r="U134" s="778"/>
      <c r="V134" s="778">
        <v>30000</v>
      </c>
      <c r="W134" s="778"/>
      <c r="X134" s="778"/>
      <c r="Y134" s="778"/>
      <c r="Z134" s="778"/>
      <c r="AA134" s="777"/>
    </row>
    <row r="135" spans="1:28" s="766" customFormat="1" ht="12" customHeight="1" x14ac:dyDescent="0.2">
      <c r="A135" s="764"/>
      <c r="B135" s="803"/>
      <c r="C135" s="765" t="s">
        <v>633</v>
      </c>
      <c r="D135" s="765" t="s">
        <v>101</v>
      </c>
      <c r="E135" s="800"/>
      <c r="F135" s="800"/>
      <c r="G135" s="798"/>
      <c r="H135" s="798"/>
      <c r="I135" s="765"/>
      <c r="J135" s="787"/>
      <c r="K135" s="788"/>
      <c r="L135" s="788"/>
      <c r="M135" s="777">
        <v>30000</v>
      </c>
      <c r="N135" s="921"/>
      <c r="O135" s="777"/>
      <c r="P135" s="777"/>
      <c r="Q135" s="777"/>
      <c r="R135" s="777"/>
      <c r="S135" s="777"/>
      <c r="T135" s="777"/>
      <c r="U135" s="778"/>
      <c r="V135" s="778"/>
      <c r="W135" s="778"/>
      <c r="X135" s="778"/>
      <c r="Y135" s="778"/>
      <c r="Z135" s="778"/>
      <c r="AA135" s="777"/>
    </row>
    <row r="136" spans="1:28" s="854" customFormat="1" ht="12" customHeight="1" x14ac:dyDescent="0.2">
      <c r="A136" s="854" t="s">
        <v>558</v>
      </c>
      <c r="B136" s="128"/>
      <c r="C136" s="128">
        <f>COUNTA(A127:A134)</f>
        <v>8</v>
      </c>
      <c r="D136" s="855"/>
      <c r="E136" s="856"/>
      <c r="F136" s="856"/>
      <c r="G136" s="857"/>
      <c r="H136" s="857"/>
      <c r="I136" s="855"/>
      <c r="J136" s="858"/>
      <c r="K136" s="859"/>
      <c r="L136" s="859"/>
      <c r="M136" s="860">
        <f>SUM(M127:M135)</f>
        <v>30000</v>
      </c>
      <c r="N136" s="860">
        <f t="shared" ref="N136:AA136" si="5">SUM(N127:N135)</f>
        <v>90000</v>
      </c>
      <c r="O136" s="860">
        <f t="shared" si="5"/>
        <v>30000</v>
      </c>
      <c r="P136" s="860">
        <f t="shared" si="5"/>
        <v>60000</v>
      </c>
      <c r="Q136" s="860">
        <f t="shared" si="5"/>
        <v>30000</v>
      </c>
      <c r="R136" s="860">
        <f t="shared" si="5"/>
        <v>90000</v>
      </c>
      <c r="S136" s="860">
        <f t="shared" si="5"/>
        <v>30000</v>
      </c>
      <c r="T136" s="860">
        <f t="shared" si="5"/>
        <v>60000</v>
      </c>
      <c r="U136" s="860">
        <f t="shared" si="5"/>
        <v>30000</v>
      </c>
      <c r="V136" s="860">
        <f t="shared" si="5"/>
        <v>120000</v>
      </c>
      <c r="W136" s="860">
        <f t="shared" si="5"/>
        <v>30000</v>
      </c>
      <c r="X136" s="860">
        <f t="shared" si="5"/>
        <v>0</v>
      </c>
      <c r="Y136" s="860">
        <f t="shared" si="5"/>
        <v>90000</v>
      </c>
      <c r="Z136" s="860">
        <f t="shared" si="5"/>
        <v>0</v>
      </c>
      <c r="AA136" s="860">
        <f t="shared" si="5"/>
        <v>0</v>
      </c>
      <c r="AB136" s="860">
        <f t="shared" ref="AB136" si="6">SUM(AB127:AB135)</f>
        <v>0</v>
      </c>
    </row>
    <row r="137" spans="1:28" ht="12" customHeight="1" thickBot="1" x14ac:dyDescent="0.25"/>
    <row r="138" spans="1:28" s="770" customFormat="1" ht="12" customHeight="1" x14ac:dyDescent="0.2">
      <c r="A138" s="848"/>
      <c r="B138" s="805"/>
      <c r="C138" s="784" t="s">
        <v>31</v>
      </c>
      <c r="D138" s="795"/>
      <c r="E138" s="799">
        <v>320</v>
      </c>
      <c r="F138" s="805"/>
      <c r="G138" s="802"/>
      <c r="H138" s="802"/>
      <c r="I138" s="795"/>
      <c r="J138" s="795"/>
      <c r="K138" s="795"/>
      <c r="L138" s="786"/>
      <c r="M138" s="796"/>
      <c r="N138" s="924"/>
      <c r="O138" s="796"/>
      <c r="P138" s="796"/>
      <c r="Q138" s="796"/>
      <c r="R138" s="796"/>
      <c r="S138" s="796"/>
      <c r="T138" s="796"/>
      <c r="U138" s="796"/>
      <c r="V138" s="796"/>
      <c r="W138" s="796"/>
      <c r="X138" s="796"/>
      <c r="Y138" s="796"/>
      <c r="Z138" s="796"/>
      <c r="AA138" s="796"/>
    </row>
    <row r="139" spans="1:28" s="766" customFormat="1" ht="12" customHeight="1" x14ac:dyDescent="0.2">
      <c r="A139" s="845" t="s">
        <v>2</v>
      </c>
      <c r="B139" s="773" t="s">
        <v>19</v>
      </c>
      <c r="C139" s="767" t="s">
        <v>21</v>
      </c>
      <c r="D139" s="767" t="s">
        <v>8</v>
      </c>
      <c r="E139" s="775" t="s">
        <v>0</v>
      </c>
      <c r="F139" s="775" t="s">
        <v>18</v>
      </c>
      <c r="G139" s="776" t="s">
        <v>3</v>
      </c>
      <c r="H139" s="776" t="s">
        <v>91</v>
      </c>
      <c r="I139" s="767" t="s">
        <v>22</v>
      </c>
      <c r="J139" s="768" t="s">
        <v>22</v>
      </c>
      <c r="K139" s="768" t="s">
        <v>451</v>
      </c>
      <c r="L139" s="792" t="s">
        <v>473</v>
      </c>
      <c r="M139" s="779" t="s">
        <v>24</v>
      </c>
      <c r="N139" s="920" t="s">
        <v>25</v>
      </c>
      <c r="O139" s="779" t="s">
        <v>26</v>
      </c>
      <c r="P139" s="779" t="s">
        <v>27</v>
      </c>
      <c r="Q139" s="779" t="s">
        <v>28</v>
      </c>
      <c r="R139" s="779" t="s">
        <v>127</v>
      </c>
      <c r="S139" s="779" t="s">
        <v>156</v>
      </c>
      <c r="T139" s="779" t="s">
        <v>210</v>
      </c>
      <c r="U139" s="779" t="s">
        <v>211</v>
      </c>
      <c r="V139" s="779" t="s">
        <v>212</v>
      </c>
      <c r="W139" s="779" t="s">
        <v>551</v>
      </c>
      <c r="X139" s="779" t="s">
        <v>552</v>
      </c>
      <c r="Y139" s="779" t="s">
        <v>553</v>
      </c>
      <c r="Z139" s="779" t="s">
        <v>554</v>
      </c>
      <c r="AA139" s="779" t="s">
        <v>555</v>
      </c>
    </row>
    <row r="140" spans="1:28" s="766" customFormat="1" ht="12" customHeight="1" x14ac:dyDescent="0.2">
      <c r="A140" s="845" t="s">
        <v>20</v>
      </c>
      <c r="B140" s="773" t="s">
        <v>20</v>
      </c>
      <c r="C140" s="767" t="s">
        <v>122</v>
      </c>
      <c r="D140" s="767" t="s">
        <v>17</v>
      </c>
      <c r="E140" s="775"/>
      <c r="F140" s="775"/>
      <c r="G140" s="776"/>
      <c r="H140" s="776" t="s">
        <v>488</v>
      </c>
      <c r="I140" s="767" t="s">
        <v>23</v>
      </c>
      <c r="J140" s="768" t="s">
        <v>363</v>
      </c>
      <c r="K140" s="768" t="s">
        <v>450</v>
      </c>
      <c r="L140" s="792"/>
      <c r="M140" s="779"/>
      <c r="N140" s="920"/>
      <c r="O140" s="779"/>
      <c r="P140" s="779"/>
      <c r="Q140" s="779"/>
      <c r="R140" s="779"/>
      <c r="S140" s="779"/>
      <c r="T140" s="779"/>
      <c r="U140" s="779"/>
      <c r="V140" s="779"/>
      <c r="W140" s="779"/>
      <c r="X140" s="779"/>
      <c r="Y140" s="779"/>
      <c r="Z140" s="779"/>
      <c r="AA140" s="779"/>
    </row>
    <row r="141" spans="1:28" s="766" customFormat="1" ht="12" customHeight="1" x14ac:dyDescent="0.2">
      <c r="A141" s="764" t="s">
        <v>53</v>
      </c>
      <c r="B141" s="803">
        <v>9814</v>
      </c>
      <c r="C141" s="765" t="s">
        <v>692</v>
      </c>
      <c r="D141" s="765" t="s">
        <v>10</v>
      </c>
      <c r="E141" s="800">
        <v>2015</v>
      </c>
      <c r="F141" s="800">
        <v>457</v>
      </c>
      <c r="G141" s="798" t="s">
        <v>220</v>
      </c>
      <c r="H141" s="798" t="s">
        <v>158</v>
      </c>
      <c r="I141" s="765" t="s">
        <v>5</v>
      </c>
      <c r="J141" s="787" t="s">
        <v>367</v>
      </c>
      <c r="K141" s="788" t="s">
        <v>446</v>
      </c>
      <c r="L141" s="788"/>
      <c r="M141" s="777"/>
      <c r="N141" s="921"/>
      <c r="O141" s="777"/>
      <c r="P141" s="777"/>
      <c r="Q141" s="777"/>
      <c r="R141" s="777"/>
      <c r="S141" s="777"/>
      <c r="T141" s="777">
        <v>35000</v>
      </c>
      <c r="U141" s="778"/>
      <c r="V141" s="778"/>
      <c r="W141" s="778">
        <v>3000</v>
      </c>
      <c r="X141" s="778"/>
      <c r="Y141" s="778"/>
      <c r="Z141" s="778"/>
      <c r="AA141" s="777"/>
    </row>
    <row r="142" spans="1:28" s="766" customFormat="1" ht="12" customHeight="1" x14ac:dyDescent="0.2">
      <c r="A142" s="764">
        <v>102</v>
      </c>
      <c r="B142" s="803">
        <v>6685</v>
      </c>
      <c r="C142" s="765" t="s">
        <v>202</v>
      </c>
      <c r="D142" s="765" t="s">
        <v>10</v>
      </c>
      <c r="E142" s="800">
        <v>2005</v>
      </c>
      <c r="F142" s="800">
        <v>2003</v>
      </c>
      <c r="G142" s="798" t="s">
        <v>661</v>
      </c>
      <c r="H142" s="798">
        <v>674</v>
      </c>
      <c r="I142" s="765" t="s">
        <v>5</v>
      </c>
      <c r="J142" s="787" t="s">
        <v>367</v>
      </c>
      <c r="K142" s="788" t="s">
        <v>446</v>
      </c>
      <c r="L142" s="788" t="s">
        <v>659</v>
      </c>
      <c r="M142" s="777">
        <v>30000</v>
      </c>
      <c r="N142" s="921"/>
      <c r="O142" s="777"/>
      <c r="P142" s="777"/>
      <c r="Q142" s="777"/>
      <c r="R142" s="777"/>
      <c r="S142" s="777"/>
      <c r="T142" s="777"/>
      <c r="U142" s="778"/>
      <c r="V142" s="778"/>
      <c r="W142" s="778"/>
      <c r="X142" s="778">
        <v>30000</v>
      </c>
      <c r="Y142" s="778"/>
      <c r="Z142" s="778"/>
      <c r="AA142" s="777"/>
    </row>
    <row r="143" spans="1:28" s="766" customFormat="1" ht="12" customHeight="1" x14ac:dyDescent="0.2">
      <c r="A143" s="764">
        <v>103</v>
      </c>
      <c r="B143" s="803">
        <v>8495</v>
      </c>
      <c r="C143" s="765" t="s">
        <v>202</v>
      </c>
      <c r="D143" s="765" t="s">
        <v>10</v>
      </c>
      <c r="E143" s="800">
        <v>2006</v>
      </c>
      <c r="F143" s="800">
        <v>8402</v>
      </c>
      <c r="G143" s="798" t="s">
        <v>220</v>
      </c>
      <c r="H143" s="798">
        <v>822</v>
      </c>
      <c r="I143" s="765" t="s">
        <v>5</v>
      </c>
      <c r="J143" s="787" t="s">
        <v>365</v>
      </c>
      <c r="K143" s="788" t="s">
        <v>446</v>
      </c>
      <c r="L143" s="788" t="s">
        <v>659</v>
      </c>
      <c r="M143" s="777">
        <v>30000</v>
      </c>
      <c r="N143" s="921"/>
      <c r="O143" s="777"/>
      <c r="P143" s="777"/>
      <c r="Q143" s="777"/>
      <c r="R143" s="777"/>
      <c r="S143" s="777"/>
      <c r="T143" s="777"/>
      <c r="U143" s="778"/>
      <c r="V143" s="778"/>
      <c r="W143" s="778"/>
      <c r="X143" s="778"/>
      <c r="Y143" s="778"/>
      <c r="Z143" s="778"/>
      <c r="AA143" s="777"/>
    </row>
    <row r="144" spans="1:28" s="766" customFormat="1" ht="12" customHeight="1" x14ac:dyDescent="0.2">
      <c r="A144" s="764">
        <v>104</v>
      </c>
      <c r="B144" s="803">
        <v>6037</v>
      </c>
      <c r="C144" s="765" t="s">
        <v>159</v>
      </c>
      <c r="D144" s="765" t="s">
        <v>160</v>
      </c>
      <c r="E144" s="800">
        <v>2002</v>
      </c>
      <c r="F144" s="800">
        <v>6893</v>
      </c>
      <c r="G144" s="798" t="s">
        <v>220</v>
      </c>
      <c r="H144" s="798">
        <v>222</v>
      </c>
      <c r="I144" s="765" t="s">
        <v>5</v>
      </c>
      <c r="J144" s="787" t="s">
        <v>368</v>
      </c>
      <c r="K144" s="788" t="s">
        <v>446</v>
      </c>
      <c r="L144" s="788"/>
      <c r="M144" s="777"/>
      <c r="N144" s="921">
        <v>45000</v>
      </c>
      <c r="O144" s="777"/>
      <c r="P144" s="777"/>
      <c r="Q144" s="777"/>
      <c r="R144" s="777"/>
      <c r="S144" s="777"/>
      <c r="T144" s="777"/>
      <c r="U144" s="778"/>
      <c r="V144" s="778"/>
      <c r="W144" s="778"/>
      <c r="X144" s="778">
        <v>45000</v>
      </c>
      <c r="Y144" s="778"/>
      <c r="Z144" s="778"/>
      <c r="AA144" s="777"/>
    </row>
    <row r="145" spans="1:28" s="766" customFormat="1" ht="12" customHeight="1" x14ac:dyDescent="0.2">
      <c r="A145" s="764">
        <v>110</v>
      </c>
      <c r="B145" s="803">
        <v>9650</v>
      </c>
      <c r="C145" s="765" t="s">
        <v>574</v>
      </c>
      <c r="D145" s="765" t="s">
        <v>69</v>
      </c>
      <c r="E145" s="800">
        <v>2013</v>
      </c>
      <c r="F145" s="800">
        <v>1349</v>
      </c>
      <c r="G145" s="798"/>
      <c r="H145" s="798">
        <v>462</v>
      </c>
      <c r="I145" s="765" t="s">
        <v>5</v>
      </c>
      <c r="J145" s="787" t="s">
        <v>365</v>
      </c>
      <c r="K145" s="788" t="s">
        <v>446</v>
      </c>
      <c r="L145" s="788"/>
      <c r="M145" s="777"/>
      <c r="N145" s="921"/>
      <c r="O145" s="777"/>
      <c r="P145" s="777"/>
      <c r="Q145" s="777"/>
      <c r="R145" s="777"/>
      <c r="S145" s="777"/>
      <c r="T145" s="777"/>
      <c r="U145" s="778"/>
      <c r="V145" s="778"/>
      <c r="W145" s="778"/>
      <c r="X145" s="778"/>
      <c r="Y145" s="778"/>
      <c r="Z145" s="778"/>
      <c r="AA145" s="777"/>
    </row>
    <row r="146" spans="1:28" s="766" customFormat="1" ht="12" customHeight="1" x14ac:dyDescent="0.2">
      <c r="A146" s="764">
        <v>111</v>
      </c>
      <c r="B146" s="803">
        <v>8194</v>
      </c>
      <c r="C146" s="765" t="s">
        <v>362</v>
      </c>
      <c r="D146" s="765" t="s">
        <v>69</v>
      </c>
      <c r="E146" s="800">
        <v>2007</v>
      </c>
      <c r="F146" s="800">
        <v>5696</v>
      </c>
      <c r="G146" s="798" t="s">
        <v>220</v>
      </c>
      <c r="H146" s="798">
        <v>685</v>
      </c>
      <c r="I146" s="765" t="s">
        <v>5</v>
      </c>
      <c r="J146" s="787" t="s">
        <v>365</v>
      </c>
      <c r="K146" s="788" t="s">
        <v>446</v>
      </c>
      <c r="L146" s="788"/>
      <c r="M146" s="777"/>
      <c r="N146" s="921"/>
      <c r="O146" s="777"/>
      <c r="P146" s="777">
        <v>45000</v>
      </c>
      <c r="Q146" s="777"/>
      <c r="R146" s="777"/>
      <c r="S146" s="777"/>
      <c r="T146" s="777"/>
      <c r="U146" s="778"/>
      <c r="V146" s="778"/>
      <c r="W146" s="778"/>
      <c r="X146" s="778"/>
      <c r="Y146" s="778"/>
      <c r="Z146" s="778"/>
      <c r="AA146" s="777"/>
    </row>
    <row r="147" spans="1:28" s="766" customFormat="1" ht="12" customHeight="1" x14ac:dyDescent="0.2">
      <c r="A147" s="764">
        <v>112</v>
      </c>
      <c r="B147" s="803">
        <v>8045</v>
      </c>
      <c r="C147" s="765" t="s">
        <v>88</v>
      </c>
      <c r="D147" s="765" t="s">
        <v>70</v>
      </c>
      <c r="E147" s="800">
        <v>2007</v>
      </c>
      <c r="F147" s="800">
        <v>5018</v>
      </c>
      <c r="G147" s="798" t="s">
        <v>220</v>
      </c>
      <c r="H147" s="798">
        <v>205</v>
      </c>
      <c r="I147" s="765" t="s">
        <v>90</v>
      </c>
      <c r="J147" s="787" t="s">
        <v>367</v>
      </c>
      <c r="K147" s="788" t="s">
        <v>446</v>
      </c>
      <c r="L147" s="788" t="s">
        <v>478</v>
      </c>
      <c r="M147" s="777"/>
      <c r="N147" s="921"/>
      <c r="O147" s="777"/>
      <c r="P147" s="777"/>
      <c r="Q147" s="777"/>
      <c r="R147" s="777" t="s">
        <v>1</v>
      </c>
      <c r="S147" s="777">
        <v>250000</v>
      </c>
      <c r="T147" s="777"/>
      <c r="U147" s="778"/>
      <c r="V147" s="778"/>
      <c r="W147" s="778"/>
      <c r="X147" s="778"/>
      <c r="Y147" s="778"/>
      <c r="Z147" s="778">
        <v>250000</v>
      </c>
      <c r="AA147" s="777"/>
    </row>
    <row r="148" spans="1:28" s="766" customFormat="1" ht="12" customHeight="1" x14ac:dyDescent="0.2">
      <c r="A148" s="764">
        <v>113</v>
      </c>
      <c r="B148" s="803">
        <v>8049</v>
      </c>
      <c r="C148" s="765" t="s">
        <v>88</v>
      </c>
      <c r="D148" s="765" t="s">
        <v>70</v>
      </c>
      <c r="E148" s="800">
        <v>2007</v>
      </c>
      <c r="F148" s="800">
        <v>4339</v>
      </c>
      <c r="G148" s="798" t="s">
        <v>220</v>
      </c>
      <c r="H148" s="798">
        <v>342</v>
      </c>
      <c r="I148" s="765" t="s">
        <v>90</v>
      </c>
      <c r="J148" s="787" t="s">
        <v>367</v>
      </c>
      <c r="K148" s="788" t="s">
        <v>446</v>
      </c>
      <c r="L148" s="788" t="s">
        <v>478</v>
      </c>
      <c r="M148" s="777"/>
      <c r="N148" s="921"/>
      <c r="O148" s="777"/>
      <c r="P148" s="777"/>
      <c r="Q148" s="777"/>
      <c r="R148" s="777" t="s">
        <v>1</v>
      </c>
      <c r="S148" s="777">
        <v>250000</v>
      </c>
      <c r="T148" s="777"/>
      <c r="U148" s="778"/>
      <c r="V148" s="778"/>
      <c r="W148" s="778"/>
      <c r="X148" s="778"/>
      <c r="Y148" s="778"/>
      <c r="Z148" s="778">
        <v>250000</v>
      </c>
      <c r="AA148" s="777"/>
    </row>
    <row r="149" spans="1:28" s="766" customFormat="1" ht="12" customHeight="1" x14ac:dyDescent="0.2">
      <c r="A149" s="764">
        <v>115</v>
      </c>
      <c r="B149" s="803">
        <v>8113</v>
      </c>
      <c r="C149" s="765" t="s">
        <v>88</v>
      </c>
      <c r="D149" s="765" t="s">
        <v>70</v>
      </c>
      <c r="E149" s="800">
        <v>2012</v>
      </c>
      <c r="F149" s="800">
        <v>550</v>
      </c>
      <c r="G149" s="798"/>
      <c r="H149" s="798">
        <v>105</v>
      </c>
      <c r="I149" s="765" t="s">
        <v>90</v>
      </c>
      <c r="J149" s="787" t="s">
        <v>367</v>
      </c>
      <c r="K149" s="788" t="s">
        <v>446</v>
      </c>
      <c r="L149" s="788" t="s">
        <v>478</v>
      </c>
      <c r="M149" s="777"/>
      <c r="N149" s="921"/>
      <c r="O149" s="777"/>
      <c r="P149" s="777"/>
      <c r="Q149" s="777">
        <v>250000</v>
      </c>
      <c r="R149" s="777"/>
      <c r="S149" s="777"/>
      <c r="T149" s="777"/>
      <c r="U149" s="778"/>
      <c r="V149" s="778"/>
      <c r="W149" s="778"/>
      <c r="X149" s="778"/>
      <c r="Y149" s="778"/>
      <c r="Z149" s="778"/>
      <c r="AA149" s="777"/>
    </row>
    <row r="150" spans="1:28" s="766" customFormat="1" ht="12" customHeight="1" x14ac:dyDescent="0.2">
      <c r="A150" s="764">
        <v>116</v>
      </c>
      <c r="B150" s="803">
        <v>8014</v>
      </c>
      <c r="C150" s="765" t="s">
        <v>88</v>
      </c>
      <c r="D150" s="765" t="s">
        <v>70</v>
      </c>
      <c r="E150" s="800">
        <v>2006</v>
      </c>
      <c r="F150" s="800">
        <v>5067</v>
      </c>
      <c r="G150" s="798" t="s">
        <v>220</v>
      </c>
      <c r="H150" s="798">
        <v>101</v>
      </c>
      <c r="I150" s="765" t="s">
        <v>90</v>
      </c>
      <c r="J150" s="787" t="s">
        <v>367</v>
      </c>
      <c r="K150" s="788" t="s">
        <v>446</v>
      </c>
      <c r="L150" s="788" t="s">
        <v>478</v>
      </c>
      <c r="M150" s="777"/>
      <c r="N150" s="921"/>
      <c r="O150" s="777">
        <v>250000</v>
      </c>
      <c r="P150" s="777"/>
      <c r="Q150" s="777"/>
      <c r="R150" s="777"/>
      <c r="S150" s="777" t="s">
        <v>1</v>
      </c>
      <c r="T150" s="777"/>
      <c r="U150" s="778"/>
      <c r="V150" s="778"/>
      <c r="W150" s="778"/>
      <c r="X150" s="778"/>
      <c r="Y150" s="778">
        <v>250000</v>
      </c>
      <c r="Z150" s="778"/>
      <c r="AA150" s="777"/>
    </row>
    <row r="151" spans="1:28" s="766" customFormat="1" ht="12" customHeight="1" x14ac:dyDescent="0.2">
      <c r="A151" s="764">
        <v>117</v>
      </c>
      <c r="B151" s="803">
        <v>8094</v>
      </c>
      <c r="C151" s="765" t="s">
        <v>510</v>
      </c>
      <c r="D151" s="765" t="s">
        <v>70</v>
      </c>
      <c r="E151" s="800">
        <v>2009</v>
      </c>
      <c r="F151" s="800">
        <v>3541</v>
      </c>
      <c r="G151" s="798"/>
      <c r="H151" s="798">
        <v>761</v>
      </c>
      <c r="I151" s="765" t="s">
        <v>90</v>
      </c>
      <c r="J151" s="787" t="s">
        <v>367</v>
      </c>
      <c r="K151" s="788" t="s">
        <v>446</v>
      </c>
      <c r="L151" s="788" t="s">
        <v>478</v>
      </c>
      <c r="M151" s="777"/>
      <c r="N151" s="921"/>
      <c r="O151" s="777"/>
      <c r="P151" s="777">
        <v>250000</v>
      </c>
      <c r="Q151" s="777"/>
      <c r="R151" s="777"/>
      <c r="S151" s="777"/>
      <c r="T151" s="777">
        <v>250000</v>
      </c>
      <c r="U151" s="778"/>
      <c r="V151" s="778"/>
      <c r="W151" s="778"/>
      <c r="X151" s="778"/>
      <c r="Y151" s="778"/>
      <c r="Z151" s="778"/>
      <c r="AA151" s="777">
        <v>250000</v>
      </c>
    </row>
    <row r="152" spans="1:28" s="766" customFormat="1" ht="12" customHeight="1" x14ac:dyDescent="0.2">
      <c r="A152" s="764">
        <v>118</v>
      </c>
      <c r="B152" s="803">
        <v>9620</v>
      </c>
      <c r="C152" s="765" t="s">
        <v>572</v>
      </c>
      <c r="D152" s="765" t="s">
        <v>70</v>
      </c>
      <c r="E152" s="800">
        <v>2013</v>
      </c>
      <c r="F152" s="800">
        <v>1259</v>
      </c>
      <c r="G152" s="798"/>
      <c r="H152" s="798">
        <v>658</v>
      </c>
      <c r="I152" s="765" t="s">
        <v>90</v>
      </c>
      <c r="J152" s="787" t="s">
        <v>365</v>
      </c>
      <c r="K152" s="788" t="s">
        <v>446</v>
      </c>
      <c r="L152" s="788" t="s">
        <v>478</v>
      </c>
      <c r="M152" s="777"/>
      <c r="N152" s="921"/>
      <c r="O152" s="777"/>
      <c r="P152" s="777"/>
      <c r="Q152" s="777">
        <v>250000</v>
      </c>
      <c r="R152" s="777"/>
      <c r="S152" s="777"/>
      <c r="T152" s="777"/>
      <c r="U152" s="778"/>
      <c r="V152" s="778"/>
      <c r="W152" s="778">
        <v>250000</v>
      </c>
      <c r="X152" s="778"/>
      <c r="Y152" s="778"/>
      <c r="Z152" s="778"/>
      <c r="AA152" s="777"/>
    </row>
    <row r="153" spans="1:28" s="766" customFormat="1" ht="12" customHeight="1" x14ac:dyDescent="0.2">
      <c r="A153" s="764">
        <v>120</v>
      </c>
      <c r="B153" s="803">
        <v>6689</v>
      </c>
      <c r="C153" s="765" t="s">
        <v>238</v>
      </c>
      <c r="D153" s="765" t="s">
        <v>70</v>
      </c>
      <c r="E153" s="800">
        <v>2005</v>
      </c>
      <c r="F153" s="800">
        <v>2876</v>
      </c>
      <c r="G153" s="798" t="s">
        <v>220</v>
      </c>
      <c r="H153" s="798">
        <v>118</v>
      </c>
      <c r="I153" s="765" t="s">
        <v>90</v>
      </c>
      <c r="J153" s="787" t="s">
        <v>367</v>
      </c>
      <c r="K153" s="788" t="s">
        <v>446</v>
      </c>
      <c r="L153" s="788" t="s">
        <v>586</v>
      </c>
      <c r="M153" s="777"/>
      <c r="N153" s="921"/>
      <c r="O153" s="777"/>
      <c r="P153" s="777"/>
      <c r="Q153" s="777"/>
      <c r="R153" s="777">
        <v>250000</v>
      </c>
      <c r="S153" s="777"/>
      <c r="T153" s="777"/>
      <c r="U153" s="778"/>
      <c r="V153" s="778"/>
      <c r="W153" s="778"/>
      <c r="X153" s="778"/>
      <c r="Y153" s="778"/>
      <c r="Z153" s="778"/>
      <c r="AA153" s="777"/>
    </row>
    <row r="154" spans="1:28" s="766" customFormat="1" ht="12" customHeight="1" x14ac:dyDescent="0.2">
      <c r="A154" s="764">
        <v>121</v>
      </c>
      <c r="B154" s="803">
        <v>6022</v>
      </c>
      <c r="C154" s="765" t="s">
        <v>166</v>
      </c>
      <c r="D154" s="765" t="s">
        <v>121</v>
      </c>
      <c r="E154" s="800">
        <v>2002</v>
      </c>
      <c r="F154" s="800">
        <v>7074</v>
      </c>
      <c r="G154" s="798" t="s">
        <v>1</v>
      </c>
      <c r="H154" s="798">
        <v>396</v>
      </c>
      <c r="I154" s="765" t="s">
        <v>511</v>
      </c>
      <c r="J154" s="787" t="s">
        <v>367</v>
      </c>
      <c r="K154" s="788" t="s">
        <v>446</v>
      </c>
      <c r="L154" s="788"/>
      <c r="M154" s="777"/>
      <c r="N154" s="921"/>
      <c r="O154" s="777"/>
      <c r="P154" s="777"/>
      <c r="Q154" s="777">
        <v>270000</v>
      </c>
      <c r="R154" s="777"/>
      <c r="S154" s="777"/>
      <c r="T154" s="777"/>
      <c r="U154" s="778"/>
      <c r="V154" s="778"/>
      <c r="W154" s="778"/>
      <c r="X154" s="778"/>
      <c r="Y154" s="778"/>
      <c r="Z154" s="778"/>
      <c r="AA154" s="777"/>
    </row>
    <row r="155" spans="1:28" s="766" customFormat="1" ht="12" customHeight="1" x14ac:dyDescent="0.2">
      <c r="A155" s="764">
        <v>122</v>
      </c>
      <c r="B155" s="803">
        <v>8492</v>
      </c>
      <c r="C155" s="765" t="s">
        <v>86</v>
      </c>
      <c r="D155" s="765" t="s">
        <v>71</v>
      </c>
      <c r="E155" s="800">
        <v>2006</v>
      </c>
      <c r="F155" s="800">
        <v>24545</v>
      </c>
      <c r="G155" s="798" t="s">
        <v>220</v>
      </c>
      <c r="H155" s="798">
        <v>616</v>
      </c>
      <c r="I155" s="765" t="s">
        <v>5</v>
      </c>
      <c r="J155" s="787" t="s">
        <v>365</v>
      </c>
      <c r="K155" s="788" t="s">
        <v>446</v>
      </c>
      <c r="L155" s="788"/>
      <c r="M155" s="777"/>
      <c r="N155" s="921"/>
      <c r="O155" s="777"/>
      <c r="P155" s="777"/>
      <c r="Q155" s="777">
        <v>225000</v>
      </c>
      <c r="R155" s="777"/>
      <c r="S155" s="777"/>
      <c r="T155" s="777"/>
      <c r="U155" s="778"/>
      <c r="V155" s="778"/>
      <c r="W155" s="778"/>
      <c r="X155" s="778"/>
      <c r="Y155" s="778"/>
      <c r="Z155" s="778"/>
      <c r="AA155" s="777"/>
    </row>
    <row r="156" spans="1:28" s="766" customFormat="1" ht="12" customHeight="1" x14ac:dyDescent="0.2">
      <c r="A156" s="764" t="s">
        <v>54</v>
      </c>
      <c r="B156" s="803">
        <v>1285</v>
      </c>
      <c r="C156" s="765" t="s">
        <v>86</v>
      </c>
      <c r="D156" s="765" t="s">
        <v>71</v>
      </c>
      <c r="E156" s="800" t="s">
        <v>68</v>
      </c>
      <c r="F156" s="800">
        <v>10052</v>
      </c>
      <c r="G156" s="798" t="s">
        <v>220</v>
      </c>
      <c r="H156" s="798">
        <v>230</v>
      </c>
      <c r="I156" s="765" t="s">
        <v>5</v>
      </c>
      <c r="J156" s="787" t="s">
        <v>368</v>
      </c>
      <c r="K156" s="788" t="s">
        <v>446</v>
      </c>
      <c r="L156" s="788"/>
      <c r="M156" s="777"/>
      <c r="N156" s="921"/>
      <c r="O156" s="777">
        <v>225000</v>
      </c>
      <c r="P156" s="777"/>
      <c r="Q156" s="777"/>
      <c r="R156" s="777"/>
      <c r="S156" s="777"/>
      <c r="T156" s="777"/>
      <c r="U156" s="778" t="s">
        <v>1</v>
      </c>
      <c r="V156" s="778"/>
      <c r="W156" s="778"/>
      <c r="X156" s="778"/>
      <c r="Y156" s="778"/>
      <c r="Z156" s="778"/>
      <c r="AA156" s="777"/>
    </row>
    <row r="157" spans="1:28" s="766" customFormat="1" ht="12" customHeight="1" x14ac:dyDescent="0.2">
      <c r="A157" s="764">
        <v>124</v>
      </c>
      <c r="B157" s="803">
        <v>9598</v>
      </c>
      <c r="C157" s="765" t="s">
        <v>573</v>
      </c>
      <c r="D157" s="765" t="s">
        <v>428</v>
      </c>
      <c r="E157" s="800">
        <v>2013</v>
      </c>
      <c r="F157" s="800">
        <v>1234</v>
      </c>
      <c r="G157" s="798"/>
      <c r="H157" s="798">
        <v>510</v>
      </c>
      <c r="I157" s="765" t="s">
        <v>5</v>
      </c>
      <c r="J157" s="787" t="s">
        <v>365</v>
      </c>
      <c r="K157" s="788" t="s">
        <v>446</v>
      </c>
      <c r="L157" s="788"/>
      <c r="M157" s="777"/>
      <c r="N157" s="921"/>
      <c r="O157" s="777"/>
      <c r="P157" s="777"/>
      <c r="Q157" s="777"/>
      <c r="R157" s="777"/>
      <c r="S157" s="777"/>
      <c r="T157" s="777">
        <v>50000</v>
      </c>
      <c r="U157" s="778"/>
      <c r="V157" s="778"/>
      <c r="W157" s="778"/>
      <c r="X157" s="778"/>
      <c r="Y157" s="778"/>
      <c r="Z157" s="778"/>
      <c r="AA157" s="777"/>
      <c r="AB157" s="766">
        <v>50000</v>
      </c>
    </row>
    <row r="158" spans="1:28" s="766" customFormat="1" ht="12" customHeight="1" x14ac:dyDescent="0.2">
      <c r="A158" s="764">
        <v>125</v>
      </c>
      <c r="B158" s="803">
        <v>9649</v>
      </c>
      <c r="C158" s="765" t="s">
        <v>238</v>
      </c>
      <c r="D158" s="765" t="s">
        <v>70</v>
      </c>
      <c r="E158" s="800">
        <v>2014</v>
      </c>
      <c r="F158" s="800">
        <v>130</v>
      </c>
      <c r="G158" s="798"/>
      <c r="H158" s="798">
        <v>47</v>
      </c>
      <c r="I158" s="765" t="s">
        <v>90</v>
      </c>
      <c r="J158" s="787" t="s">
        <v>365</v>
      </c>
      <c r="K158" s="788" t="s">
        <v>446</v>
      </c>
      <c r="L158" s="788" t="s">
        <v>586</v>
      </c>
      <c r="M158" s="777"/>
      <c r="N158" s="921"/>
      <c r="O158" s="777"/>
      <c r="P158" s="777"/>
      <c r="Q158" s="777"/>
      <c r="R158" s="777"/>
      <c r="S158" s="777"/>
      <c r="T158" s="777">
        <v>250000</v>
      </c>
      <c r="U158" s="778"/>
      <c r="V158" s="778">
        <v>250000</v>
      </c>
      <c r="W158" s="778"/>
      <c r="X158" s="778"/>
      <c r="Y158" s="778"/>
      <c r="Z158" s="778"/>
      <c r="AA158" s="777"/>
    </row>
    <row r="159" spans="1:28" s="766" customFormat="1" ht="12" customHeight="1" x14ac:dyDescent="0.2">
      <c r="A159" s="764">
        <v>131</v>
      </c>
      <c r="B159" s="803">
        <v>8158</v>
      </c>
      <c r="C159" s="765" t="s">
        <v>360</v>
      </c>
      <c r="D159" s="765" t="s">
        <v>472</v>
      </c>
      <c r="E159" s="800">
        <v>2009</v>
      </c>
      <c r="F159" s="800">
        <v>3946</v>
      </c>
      <c r="G159" s="798" t="s">
        <v>240</v>
      </c>
      <c r="H159" s="798">
        <v>1054</v>
      </c>
      <c r="I159" s="765" t="s">
        <v>5</v>
      </c>
      <c r="J159" s="787" t="s">
        <v>365</v>
      </c>
      <c r="K159" s="788" t="s">
        <v>446</v>
      </c>
      <c r="L159" s="788"/>
      <c r="M159" s="777"/>
      <c r="N159" s="921"/>
      <c r="O159" s="777"/>
      <c r="P159" s="777" t="s">
        <v>1</v>
      </c>
      <c r="Q159" s="777">
        <v>130000</v>
      </c>
      <c r="R159" s="777"/>
      <c r="S159" s="777"/>
      <c r="T159" s="777"/>
      <c r="U159" s="778"/>
      <c r="V159" s="778"/>
      <c r="W159" s="778"/>
      <c r="X159" s="778"/>
      <c r="Y159" s="778"/>
      <c r="Z159" s="778"/>
      <c r="AA159" s="777"/>
    </row>
    <row r="160" spans="1:28" s="766" customFormat="1" ht="12" customHeight="1" x14ac:dyDescent="0.2">
      <c r="A160" s="764">
        <v>132</v>
      </c>
      <c r="B160" s="803">
        <v>6153</v>
      </c>
      <c r="C160" s="765" t="s">
        <v>360</v>
      </c>
      <c r="D160" s="765" t="s">
        <v>472</v>
      </c>
      <c r="E160" s="800">
        <v>2007</v>
      </c>
      <c r="F160" s="800">
        <v>6632</v>
      </c>
      <c r="G160" s="798" t="s">
        <v>220</v>
      </c>
      <c r="H160" s="798">
        <v>556</v>
      </c>
      <c r="I160" s="765" t="s">
        <v>5</v>
      </c>
      <c r="J160" s="787" t="s">
        <v>365</v>
      </c>
      <c r="K160" s="788" t="s">
        <v>446</v>
      </c>
      <c r="L160" s="788"/>
      <c r="M160" s="777"/>
      <c r="N160" s="921"/>
      <c r="O160" s="777"/>
      <c r="P160" s="777">
        <v>130000</v>
      </c>
      <c r="Q160" s="777"/>
      <c r="R160" s="777"/>
      <c r="S160" s="777"/>
      <c r="T160" s="777"/>
      <c r="U160" s="778"/>
      <c r="V160" s="778"/>
      <c r="W160" s="778"/>
      <c r="X160" s="778"/>
      <c r="Y160" s="778"/>
      <c r="Z160" s="778"/>
      <c r="AA160" s="777"/>
    </row>
    <row r="161" spans="1:27" s="766" customFormat="1" ht="12" customHeight="1" x14ac:dyDescent="0.2">
      <c r="A161" s="764">
        <v>135</v>
      </c>
      <c r="B161" s="803">
        <v>8172</v>
      </c>
      <c r="C161" s="765" t="s">
        <v>454</v>
      </c>
      <c r="D161" s="765" t="s">
        <v>472</v>
      </c>
      <c r="E161" s="800">
        <v>2012</v>
      </c>
      <c r="F161" s="800">
        <v>3512</v>
      </c>
      <c r="G161" s="798"/>
      <c r="H161" s="798">
        <v>980</v>
      </c>
      <c r="I161" s="765" t="s">
        <v>5</v>
      </c>
      <c r="J161" s="787" t="s">
        <v>365</v>
      </c>
      <c r="K161" s="788" t="s">
        <v>445</v>
      </c>
      <c r="L161" s="788" t="s">
        <v>474</v>
      </c>
      <c r="M161" s="777"/>
      <c r="N161" s="921"/>
      <c r="O161" s="777"/>
      <c r="P161" s="777"/>
      <c r="Q161" s="777"/>
      <c r="R161" s="777"/>
      <c r="S161" s="777"/>
      <c r="T161" s="777"/>
      <c r="U161" s="778"/>
      <c r="V161" s="778"/>
      <c r="W161" s="778"/>
      <c r="X161" s="778">
        <v>190000</v>
      </c>
      <c r="Y161" s="778"/>
      <c r="Z161" s="778"/>
      <c r="AA161" s="777"/>
    </row>
    <row r="162" spans="1:27" s="766" customFormat="1" ht="12" customHeight="1" x14ac:dyDescent="0.2">
      <c r="A162" s="764">
        <v>136</v>
      </c>
      <c r="B162" s="803">
        <v>8142</v>
      </c>
      <c r="C162" s="765" t="s">
        <v>454</v>
      </c>
      <c r="D162" s="765" t="s">
        <v>419</v>
      </c>
      <c r="E162" s="800">
        <v>2010</v>
      </c>
      <c r="F162" s="800">
        <v>3849</v>
      </c>
      <c r="G162" s="798"/>
      <c r="H162" s="798">
        <v>459</v>
      </c>
      <c r="I162" s="765" t="s">
        <v>90</v>
      </c>
      <c r="J162" s="787" t="s">
        <v>365</v>
      </c>
      <c r="K162" s="788" t="s">
        <v>446</v>
      </c>
      <c r="L162" s="788" t="s">
        <v>478</v>
      </c>
      <c r="M162" s="777"/>
      <c r="N162" s="921">
        <v>190000</v>
      </c>
      <c r="O162" s="777"/>
      <c r="P162" s="777"/>
      <c r="Q162" s="777"/>
      <c r="R162" s="777"/>
      <c r="S162" s="777"/>
      <c r="T162" s="777"/>
      <c r="U162" s="778"/>
      <c r="V162" s="778"/>
      <c r="W162" s="778"/>
      <c r="X162" s="778"/>
      <c r="Y162" s="778">
        <v>190000</v>
      </c>
      <c r="Z162" s="778"/>
      <c r="AA162" s="777"/>
    </row>
    <row r="163" spans="1:27" s="766" customFormat="1" ht="12" customHeight="1" x14ac:dyDescent="0.2">
      <c r="A163" s="764">
        <v>137</v>
      </c>
      <c r="B163" s="803">
        <v>8178</v>
      </c>
      <c r="C163" s="765" t="s">
        <v>454</v>
      </c>
      <c r="D163" s="765" t="s">
        <v>472</v>
      </c>
      <c r="E163" s="800">
        <v>2012</v>
      </c>
      <c r="F163" s="800">
        <v>3443</v>
      </c>
      <c r="G163" s="798"/>
      <c r="H163" s="798">
        <v>995</v>
      </c>
      <c r="I163" s="765" t="s">
        <v>5</v>
      </c>
      <c r="J163" s="787" t="s">
        <v>365</v>
      </c>
      <c r="K163" s="788" t="s">
        <v>445</v>
      </c>
      <c r="L163" s="788" t="s">
        <v>474</v>
      </c>
      <c r="M163" s="777"/>
      <c r="N163" s="921"/>
      <c r="O163" s="777"/>
      <c r="P163" s="777"/>
      <c r="Q163" s="777"/>
      <c r="R163" s="777"/>
      <c r="S163" s="777"/>
      <c r="T163" s="777"/>
      <c r="U163" s="778"/>
      <c r="V163" s="778"/>
      <c r="W163" s="778"/>
      <c r="X163" s="778">
        <v>190000</v>
      </c>
      <c r="Y163" s="778"/>
      <c r="Z163" s="778"/>
      <c r="AA163" s="777"/>
    </row>
    <row r="164" spans="1:27" s="766" customFormat="1" ht="12" customHeight="1" x14ac:dyDescent="0.2">
      <c r="A164" s="764">
        <v>138</v>
      </c>
      <c r="B164" s="803">
        <v>8186</v>
      </c>
      <c r="C164" s="765" t="s">
        <v>418</v>
      </c>
      <c r="D164" s="765" t="s">
        <v>419</v>
      </c>
      <c r="E164" s="800">
        <v>2007</v>
      </c>
      <c r="F164" s="800">
        <v>6316</v>
      </c>
      <c r="G164" s="798"/>
      <c r="H164" s="798">
        <v>968</v>
      </c>
      <c r="I164" s="765" t="s">
        <v>90</v>
      </c>
      <c r="J164" s="787" t="s">
        <v>365</v>
      </c>
      <c r="K164" s="788" t="s">
        <v>446</v>
      </c>
      <c r="L164" s="788" t="s">
        <v>478</v>
      </c>
      <c r="M164" s="777"/>
      <c r="N164" s="921">
        <v>190000</v>
      </c>
      <c r="O164" s="777"/>
      <c r="P164" s="777"/>
      <c r="Q164" s="777"/>
      <c r="R164" s="777"/>
      <c r="S164" s="777"/>
      <c r="T164" s="777"/>
      <c r="U164" s="778"/>
      <c r="V164" s="778"/>
      <c r="W164" s="778"/>
      <c r="X164" s="778">
        <v>190000</v>
      </c>
      <c r="Y164" s="778"/>
      <c r="Z164" s="778"/>
      <c r="AA164" s="777"/>
    </row>
    <row r="165" spans="1:27" s="766" customFormat="1" ht="12" customHeight="1" x14ac:dyDescent="0.2">
      <c r="A165" s="764">
        <v>139</v>
      </c>
      <c r="B165" s="803">
        <v>8157</v>
      </c>
      <c r="C165" s="765" t="s">
        <v>360</v>
      </c>
      <c r="D165" s="765" t="s">
        <v>472</v>
      </c>
      <c r="E165" s="800">
        <v>2009</v>
      </c>
      <c r="F165" s="800">
        <v>6496</v>
      </c>
      <c r="G165" s="798"/>
      <c r="H165" s="798">
        <v>1036</v>
      </c>
      <c r="I165" s="765" t="s">
        <v>5</v>
      </c>
      <c r="J165" s="787" t="s">
        <v>365</v>
      </c>
      <c r="K165" s="788" t="s">
        <v>446</v>
      </c>
      <c r="L165" s="788"/>
      <c r="M165" s="777"/>
      <c r="N165" s="921"/>
      <c r="O165" s="777" t="s">
        <v>1</v>
      </c>
      <c r="P165" s="777" t="s">
        <v>1</v>
      </c>
      <c r="Q165" s="777"/>
      <c r="R165" s="777"/>
      <c r="S165" s="777"/>
      <c r="T165" s="777">
        <v>130000</v>
      </c>
      <c r="U165" s="778"/>
      <c r="V165" s="778"/>
      <c r="W165" s="778"/>
      <c r="X165" s="778"/>
      <c r="Y165" s="778"/>
      <c r="Z165" s="778"/>
      <c r="AA165" s="777"/>
    </row>
    <row r="166" spans="1:27" s="766" customFormat="1" ht="12" customHeight="1" x14ac:dyDescent="0.2">
      <c r="A166" s="764">
        <v>140</v>
      </c>
      <c r="B166" s="803">
        <v>5613</v>
      </c>
      <c r="C166" s="765" t="s">
        <v>164</v>
      </c>
      <c r="D166" s="765" t="s">
        <v>472</v>
      </c>
      <c r="E166" s="800">
        <v>2002</v>
      </c>
      <c r="F166" s="800">
        <v>16670</v>
      </c>
      <c r="G166" s="798" t="s">
        <v>1</v>
      </c>
      <c r="H166" s="798">
        <v>1002</v>
      </c>
      <c r="I166" s="765" t="s">
        <v>5</v>
      </c>
      <c r="J166" s="787" t="s">
        <v>367</v>
      </c>
      <c r="K166" s="788" t="s">
        <v>446</v>
      </c>
      <c r="L166" s="788"/>
      <c r="M166" s="777"/>
      <c r="N166" s="921"/>
      <c r="O166" s="777"/>
      <c r="P166" s="777"/>
      <c r="Q166" s="777"/>
      <c r="R166" s="777"/>
      <c r="S166" s="777"/>
      <c r="T166" s="777"/>
      <c r="U166" s="778"/>
      <c r="V166" s="778"/>
      <c r="W166" s="778"/>
      <c r="X166" s="778"/>
      <c r="Y166" s="778"/>
      <c r="Z166" s="778"/>
      <c r="AA166" s="777"/>
    </row>
    <row r="167" spans="1:27" s="766" customFormat="1" ht="12" customHeight="1" x14ac:dyDescent="0.2">
      <c r="A167" s="764">
        <v>141</v>
      </c>
      <c r="B167" s="803">
        <v>9861</v>
      </c>
      <c r="C167" s="765" t="s">
        <v>454</v>
      </c>
      <c r="D167" s="765" t="s">
        <v>472</v>
      </c>
      <c r="E167" s="800">
        <v>2015</v>
      </c>
      <c r="F167" s="800">
        <v>672</v>
      </c>
      <c r="G167" s="798"/>
      <c r="H167" s="798" t="s">
        <v>158</v>
      </c>
      <c r="I167" s="765" t="s">
        <v>5</v>
      </c>
      <c r="J167" s="787" t="s">
        <v>365</v>
      </c>
      <c r="K167" s="788" t="s">
        <v>365</v>
      </c>
      <c r="L167" s="788"/>
      <c r="M167" s="777"/>
      <c r="N167" s="921"/>
      <c r="O167" s="777"/>
      <c r="P167" s="777"/>
      <c r="Q167" s="777"/>
      <c r="R167" s="777"/>
      <c r="S167" s="777"/>
      <c r="T167" s="777"/>
      <c r="U167" s="778"/>
      <c r="V167" s="778"/>
      <c r="W167" s="778"/>
      <c r="X167" s="778"/>
      <c r="Y167" s="778">
        <v>190000</v>
      </c>
      <c r="Z167" s="778"/>
      <c r="AA167" s="777"/>
    </row>
    <row r="168" spans="1:27" s="766" customFormat="1" ht="12" customHeight="1" x14ac:dyDescent="0.2">
      <c r="A168" s="764">
        <v>143</v>
      </c>
      <c r="B168" s="803">
        <v>8192</v>
      </c>
      <c r="C168" s="765" t="s">
        <v>371</v>
      </c>
      <c r="D168" s="765" t="s">
        <v>102</v>
      </c>
      <c r="E168" s="800">
        <v>1997</v>
      </c>
      <c r="F168" s="800">
        <v>1258</v>
      </c>
      <c r="G168" s="798" t="s">
        <v>240</v>
      </c>
      <c r="H168" s="798">
        <v>69</v>
      </c>
      <c r="I168" s="765" t="s">
        <v>5</v>
      </c>
      <c r="J168" s="787" t="s">
        <v>367</v>
      </c>
      <c r="K168" s="788" t="s">
        <v>446</v>
      </c>
      <c r="L168" s="788"/>
      <c r="M168" s="777" t="s">
        <v>1</v>
      </c>
      <c r="N168" s="921"/>
      <c r="O168" s="777"/>
      <c r="P168" s="777">
        <v>200000</v>
      </c>
      <c r="Q168" s="777" t="s">
        <v>1</v>
      </c>
      <c r="R168" s="777" t="s">
        <v>1</v>
      </c>
      <c r="S168" s="777" t="s">
        <v>1</v>
      </c>
      <c r="T168" s="777"/>
      <c r="U168" s="778"/>
      <c r="V168" s="778"/>
      <c r="W168" s="778"/>
      <c r="X168" s="778"/>
      <c r="Y168" s="778"/>
      <c r="Z168" s="778"/>
      <c r="AA168" s="777"/>
    </row>
    <row r="169" spans="1:27" s="766" customFormat="1" ht="12" customHeight="1" x14ac:dyDescent="0.2">
      <c r="A169" s="764">
        <v>145</v>
      </c>
      <c r="B169" s="803">
        <v>9637</v>
      </c>
      <c r="C169" s="765" t="s">
        <v>608</v>
      </c>
      <c r="D169" s="765" t="s">
        <v>76</v>
      </c>
      <c r="E169" s="800">
        <v>2014</v>
      </c>
      <c r="F169" s="800">
        <v>466</v>
      </c>
      <c r="G169" s="798" t="s">
        <v>220</v>
      </c>
      <c r="H169" s="798">
        <v>274</v>
      </c>
      <c r="I169" s="765" t="s">
        <v>5</v>
      </c>
      <c r="J169" s="787" t="s">
        <v>365</v>
      </c>
      <c r="K169" s="788" t="s">
        <v>365</v>
      </c>
      <c r="L169" s="788" t="s">
        <v>1</v>
      </c>
      <c r="M169" s="777"/>
      <c r="N169" s="921"/>
      <c r="O169" s="777"/>
      <c r="P169" s="777"/>
      <c r="Q169" s="777"/>
      <c r="R169" s="777"/>
      <c r="S169" s="777"/>
      <c r="T169" s="777" t="s">
        <v>1</v>
      </c>
      <c r="U169" s="778"/>
      <c r="V169" s="778"/>
      <c r="W169" s="778">
        <v>250000</v>
      </c>
      <c r="X169" s="778"/>
      <c r="Y169" s="778"/>
      <c r="Z169" s="778"/>
      <c r="AA169" s="777"/>
    </row>
    <row r="170" spans="1:27" s="766" customFormat="1" ht="12" customHeight="1" x14ac:dyDescent="0.2">
      <c r="A170" s="764" t="s">
        <v>56</v>
      </c>
      <c r="B170" s="803">
        <v>7795</v>
      </c>
      <c r="C170" s="765" t="s">
        <v>86</v>
      </c>
      <c r="D170" s="765" t="s">
        <v>74</v>
      </c>
      <c r="E170" s="800" t="s">
        <v>64</v>
      </c>
      <c r="F170" s="800">
        <v>8671</v>
      </c>
      <c r="G170" s="798" t="s">
        <v>51</v>
      </c>
      <c r="H170" s="798">
        <v>353</v>
      </c>
      <c r="I170" s="765" t="s">
        <v>5</v>
      </c>
      <c r="J170" s="787" t="s">
        <v>368</v>
      </c>
      <c r="K170" s="788" t="s">
        <v>445</v>
      </c>
      <c r="L170" s="788"/>
      <c r="M170" s="777">
        <v>165000</v>
      </c>
      <c r="N170" s="921"/>
      <c r="O170" s="777"/>
      <c r="P170" s="777"/>
      <c r="Q170" s="777"/>
      <c r="R170" s="777"/>
      <c r="S170" s="777"/>
      <c r="T170" s="777"/>
      <c r="U170" s="778"/>
      <c r="V170" s="778"/>
      <c r="W170" s="778"/>
      <c r="X170" s="778"/>
      <c r="Y170" s="778">
        <v>160000</v>
      </c>
      <c r="Z170" s="778"/>
      <c r="AA170" s="777"/>
    </row>
    <row r="171" spans="1:27" s="766" customFormat="1" ht="12" customHeight="1" x14ac:dyDescent="0.2">
      <c r="A171" s="764" t="s">
        <v>57</v>
      </c>
      <c r="B171" s="803">
        <v>7798</v>
      </c>
      <c r="C171" s="765" t="s">
        <v>86</v>
      </c>
      <c r="D171" s="765" t="s">
        <v>74</v>
      </c>
      <c r="E171" s="800" t="s">
        <v>64</v>
      </c>
      <c r="F171" s="800">
        <v>6961</v>
      </c>
      <c r="G171" s="798" t="s">
        <v>240</v>
      </c>
      <c r="H171" s="798">
        <v>307</v>
      </c>
      <c r="I171" s="765" t="s">
        <v>5</v>
      </c>
      <c r="J171" s="787" t="s">
        <v>368</v>
      </c>
      <c r="K171" s="788" t="s">
        <v>445</v>
      </c>
      <c r="L171" s="788"/>
      <c r="M171" s="777">
        <v>165000</v>
      </c>
      <c r="N171" s="921"/>
      <c r="O171" s="777"/>
      <c r="P171" s="777"/>
      <c r="Q171" s="777"/>
      <c r="R171" s="777"/>
      <c r="S171" s="777"/>
      <c r="T171" s="777"/>
      <c r="U171" s="778"/>
      <c r="V171" s="778"/>
      <c r="W171" s="778"/>
      <c r="X171" s="778"/>
      <c r="Y171" s="778">
        <v>160000</v>
      </c>
      <c r="Z171" s="778"/>
      <c r="AA171" s="777"/>
    </row>
    <row r="172" spans="1:27" s="766" customFormat="1" ht="12" customHeight="1" x14ac:dyDescent="0.2">
      <c r="A172" s="764">
        <v>148</v>
      </c>
      <c r="B172" s="803">
        <v>1540</v>
      </c>
      <c r="C172" s="765" t="s">
        <v>169</v>
      </c>
      <c r="D172" s="765" t="s">
        <v>132</v>
      </c>
      <c r="E172" s="800">
        <v>1989</v>
      </c>
      <c r="F172" s="800">
        <v>3194</v>
      </c>
      <c r="G172" s="798" t="s">
        <v>240</v>
      </c>
      <c r="H172" s="798">
        <v>221</v>
      </c>
      <c r="I172" s="765" t="s">
        <v>5</v>
      </c>
      <c r="J172" s="787" t="s">
        <v>444</v>
      </c>
      <c r="K172" s="788" t="s">
        <v>446</v>
      </c>
      <c r="L172" s="788"/>
      <c r="M172" s="777"/>
      <c r="N172" s="921"/>
      <c r="O172" s="777">
        <v>235000</v>
      </c>
      <c r="P172" s="777"/>
      <c r="Q172" s="777"/>
      <c r="R172" s="777"/>
      <c r="S172" s="777"/>
      <c r="T172" s="777"/>
      <c r="U172" s="778"/>
      <c r="V172" s="778"/>
      <c r="W172" s="778"/>
      <c r="X172" s="778"/>
      <c r="Y172" s="778"/>
      <c r="Z172" s="778"/>
      <c r="AA172" s="777"/>
    </row>
    <row r="173" spans="1:27" s="766" customFormat="1" ht="12" customHeight="1" x14ac:dyDescent="0.2">
      <c r="A173" s="764">
        <v>149</v>
      </c>
      <c r="B173" s="803">
        <v>8498</v>
      </c>
      <c r="C173" s="765" t="s">
        <v>86</v>
      </c>
      <c r="D173" s="765" t="s">
        <v>78</v>
      </c>
      <c r="E173" s="800">
        <v>2006</v>
      </c>
      <c r="F173" s="800">
        <v>526</v>
      </c>
      <c r="G173" s="798" t="s">
        <v>240</v>
      </c>
      <c r="H173" s="798">
        <v>237</v>
      </c>
      <c r="I173" s="765" t="s">
        <v>5</v>
      </c>
      <c r="J173" s="787" t="s">
        <v>365</v>
      </c>
      <c r="K173" s="788" t="s">
        <v>446</v>
      </c>
      <c r="L173" s="788"/>
      <c r="M173" s="777"/>
      <c r="N173" s="921"/>
      <c r="O173" s="777"/>
      <c r="P173" s="777"/>
      <c r="Q173" s="777" t="s">
        <v>1</v>
      </c>
      <c r="R173" s="777"/>
      <c r="S173" s="777">
        <v>120000</v>
      </c>
      <c r="T173" s="777"/>
      <c r="U173" s="778"/>
      <c r="V173" s="778"/>
      <c r="W173" s="778"/>
      <c r="X173" s="778"/>
      <c r="Y173" s="778"/>
      <c r="Z173" s="778"/>
      <c r="AA173" s="777"/>
    </row>
    <row r="174" spans="1:27" s="766" customFormat="1" ht="12" customHeight="1" x14ac:dyDescent="0.2">
      <c r="A174" s="764">
        <v>150</v>
      </c>
      <c r="B174" s="803">
        <v>6621</v>
      </c>
      <c r="C174" s="765" t="s">
        <v>214</v>
      </c>
      <c r="D174" s="765" t="s">
        <v>75</v>
      </c>
      <c r="E174" s="800">
        <v>2003</v>
      </c>
      <c r="F174" s="800">
        <v>2512</v>
      </c>
      <c r="G174" s="798" t="s">
        <v>1</v>
      </c>
      <c r="H174" s="798">
        <v>249</v>
      </c>
      <c r="I174" s="765" t="s">
        <v>5</v>
      </c>
      <c r="J174" s="787" t="s">
        <v>367</v>
      </c>
      <c r="K174" s="788" t="s">
        <v>445</v>
      </c>
      <c r="L174" s="788"/>
      <c r="M174" s="777"/>
      <c r="N174" s="921"/>
      <c r="O174" s="777"/>
      <c r="P174" s="777">
        <v>75000</v>
      </c>
      <c r="Q174" s="777"/>
      <c r="R174" s="777"/>
      <c r="S174" s="777"/>
      <c r="T174" s="777"/>
      <c r="U174" s="778"/>
      <c r="V174" s="778"/>
      <c r="W174" s="778"/>
      <c r="X174" s="778"/>
      <c r="Y174" s="778"/>
      <c r="Z174" s="778"/>
      <c r="AA174" s="777"/>
    </row>
    <row r="175" spans="1:27" s="766" customFormat="1" ht="12" customHeight="1" x14ac:dyDescent="0.2">
      <c r="A175" s="764">
        <v>154</v>
      </c>
      <c r="B175" s="803">
        <v>6627</v>
      </c>
      <c r="C175" s="765" t="s">
        <v>86</v>
      </c>
      <c r="D175" s="765" t="s">
        <v>74</v>
      </c>
      <c r="E175" s="800">
        <v>2004</v>
      </c>
      <c r="F175" s="800">
        <v>9828</v>
      </c>
      <c r="G175" s="798"/>
      <c r="H175" s="798">
        <v>802</v>
      </c>
      <c r="I175" s="765" t="s">
        <v>5</v>
      </c>
      <c r="J175" s="787" t="s">
        <v>367</v>
      </c>
      <c r="K175" s="788" t="s">
        <v>446</v>
      </c>
      <c r="L175" s="788"/>
      <c r="M175" s="777"/>
      <c r="N175" s="921"/>
      <c r="O175" s="777"/>
      <c r="P175" s="777"/>
      <c r="Q175" s="777">
        <v>150000</v>
      </c>
      <c r="R175" s="777"/>
      <c r="S175" s="777"/>
      <c r="T175" s="777"/>
      <c r="U175" s="778"/>
      <c r="V175" s="778"/>
      <c r="W175" s="778"/>
      <c r="X175" s="778"/>
      <c r="Y175" s="778"/>
      <c r="Z175" s="778"/>
      <c r="AA175" s="777"/>
    </row>
    <row r="176" spans="1:27" s="766" customFormat="1" ht="12" customHeight="1" x14ac:dyDescent="0.2">
      <c r="A176" s="764">
        <v>155</v>
      </c>
      <c r="B176" s="803">
        <v>8146</v>
      </c>
      <c r="C176" s="765" t="s">
        <v>490</v>
      </c>
      <c r="D176" s="765" t="s">
        <v>74</v>
      </c>
      <c r="E176" s="800">
        <v>2010</v>
      </c>
      <c r="F176" s="800">
        <v>4553</v>
      </c>
      <c r="G176" s="798"/>
      <c r="H176" s="798">
        <v>941</v>
      </c>
      <c r="I176" s="765" t="s">
        <v>5</v>
      </c>
      <c r="J176" s="787" t="s">
        <v>365</v>
      </c>
      <c r="K176" s="788" t="s">
        <v>446</v>
      </c>
      <c r="L176" s="788"/>
      <c r="M176" s="777"/>
      <c r="N176" s="921"/>
      <c r="O176" s="777"/>
      <c r="P176" s="777"/>
      <c r="Q176" s="777"/>
      <c r="R176" s="777"/>
      <c r="S176" s="777"/>
      <c r="T176" s="777"/>
      <c r="U176" s="778">
        <v>150000</v>
      </c>
      <c r="V176" s="778"/>
      <c r="W176" s="778"/>
      <c r="X176" s="778"/>
      <c r="Y176" s="778"/>
      <c r="Z176" s="778"/>
      <c r="AA176" s="777"/>
    </row>
    <row r="177" spans="1:27" s="766" customFormat="1" ht="12" customHeight="1" x14ac:dyDescent="0.2">
      <c r="A177" s="764" t="s">
        <v>60</v>
      </c>
      <c r="B177" s="803">
        <v>7796</v>
      </c>
      <c r="C177" s="765" t="s">
        <v>85</v>
      </c>
      <c r="D177" s="765" t="s">
        <v>254</v>
      </c>
      <c r="E177" s="800" t="s">
        <v>48</v>
      </c>
      <c r="F177" s="800">
        <v>5575</v>
      </c>
      <c r="G177" s="798" t="s">
        <v>240</v>
      </c>
      <c r="H177" s="798">
        <v>101</v>
      </c>
      <c r="I177" s="765" t="s">
        <v>5</v>
      </c>
      <c r="J177" s="787" t="s">
        <v>368</v>
      </c>
      <c r="K177" s="788" t="s">
        <v>446</v>
      </c>
      <c r="L177" s="788"/>
      <c r="M177" s="777"/>
      <c r="N177" s="921"/>
      <c r="O177" s="777"/>
      <c r="P177" s="777"/>
      <c r="Q177" s="777" t="s">
        <v>1</v>
      </c>
      <c r="R177" s="777"/>
      <c r="S177" s="777"/>
      <c r="T177" s="777"/>
      <c r="U177" s="778"/>
      <c r="V177" s="778">
        <v>115000</v>
      </c>
      <c r="W177" s="778"/>
      <c r="X177" s="778"/>
      <c r="Y177" s="778"/>
      <c r="Z177" s="778"/>
      <c r="AA177" s="777"/>
    </row>
    <row r="178" spans="1:27" s="766" customFormat="1" ht="12" customHeight="1" x14ac:dyDescent="0.2">
      <c r="A178" s="764" t="s">
        <v>61</v>
      </c>
      <c r="B178" s="803">
        <v>7832</v>
      </c>
      <c r="C178" s="765" t="s">
        <v>83</v>
      </c>
      <c r="D178" s="765" t="s">
        <v>79</v>
      </c>
      <c r="E178" s="800" t="s">
        <v>64</v>
      </c>
      <c r="F178" s="800">
        <v>768</v>
      </c>
      <c r="G178" s="798" t="s">
        <v>1</v>
      </c>
      <c r="H178" s="798">
        <v>124</v>
      </c>
      <c r="I178" s="765" t="s">
        <v>5</v>
      </c>
      <c r="J178" s="787" t="s">
        <v>367</v>
      </c>
      <c r="K178" s="788" t="s">
        <v>445</v>
      </c>
      <c r="L178" s="788"/>
      <c r="M178" s="777"/>
      <c r="N178" s="921"/>
      <c r="O178" s="777"/>
      <c r="P178" s="777">
        <v>55000</v>
      </c>
      <c r="Q178" s="777"/>
      <c r="R178" s="777"/>
      <c r="S178" s="777"/>
      <c r="T178" s="777"/>
      <c r="U178" s="778"/>
      <c r="V178" s="778"/>
      <c r="W178" s="778"/>
      <c r="X178" s="778"/>
      <c r="Y178" s="778">
        <v>55000</v>
      </c>
      <c r="Z178" s="778"/>
      <c r="AA178" s="777"/>
    </row>
    <row r="179" spans="1:27" s="766" customFormat="1" ht="12" customHeight="1" x14ac:dyDescent="0.2">
      <c r="A179" s="764">
        <v>172</v>
      </c>
      <c r="B179" s="803">
        <v>9840</v>
      </c>
      <c r="C179" s="765" t="s">
        <v>86</v>
      </c>
      <c r="D179" s="765" t="s">
        <v>79</v>
      </c>
      <c r="E179" s="800">
        <v>2015</v>
      </c>
      <c r="F179" s="800">
        <v>300</v>
      </c>
      <c r="G179" s="798"/>
      <c r="H179" s="798" t="s">
        <v>158</v>
      </c>
      <c r="I179" s="765" t="s">
        <v>5</v>
      </c>
      <c r="J179" s="787" t="s">
        <v>365</v>
      </c>
      <c r="K179" s="788" t="s">
        <v>446</v>
      </c>
      <c r="L179" s="788"/>
      <c r="M179" s="777"/>
      <c r="N179" s="921"/>
      <c r="O179" s="777"/>
      <c r="P179" s="777"/>
      <c r="Q179" s="777"/>
      <c r="R179" s="777"/>
      <c r="S179" s="777"/>
      <c r="T179" s="777"/>
      <c r="U179" s="778"/>
      <c r="V179" s="778"/>
      <c r="W179" s="778">
        <v>65000</v>
      </c>
      <c r="X179" s="778"/>
      <c r="Y179" s="778"/>
      <c r="Z179" s="778"/>
      <c r="AA179" s="777"/>
    </row>
    <row r="180" spans="1:27" s="766" customFormat="1" ht="12" customHeight="1" x14ac:dyDescent="0.2">
      <c r="A180" s="764">
        <v>173</v>
      </c>
      <c r="B180" s="803">
        <v>9601</v>
      </c>
      <c r="C180" s="765" t="s">
        <v>609</v>
      </c>
      <c r="D180" s="765" t="s">
        <v>80</v>
      </c>
      <c r="E180" s="800">
        <v>2014</v>
      </c>
      <c r="F180" s="800">
        <v>1231</v>
      </c>
      <c r="G180" s="798"/>
      <c r="H180" s="798">
        <v>744</v>
      </c>
      <c r="I180" s="765" t="s">
        <v>5</v>
      </c>
      <c r="J180" s="787" t="s">
        <v>365</v>
      </c>
      <c r="K180" s="788" t="s">
        <v>446</v>
      </c>
      <c r="L180" s="788"/>
      <c r="M180" s="777"/>
      <c r="N180" s="921"/>
      <c r="O180" s="777"/>
      <c r="P180" s="777"/>
      <c r="Q180" s="777"/>
      <c r="R180" s="777"/>
      <c r="S180" s="777"/>
      <c r="T180" s="777"/>
      <c r="U180" s="778">
        <v>185000</v>
      </c>
      <c r="V180" s="778"/>
      <c r="W180" s="778"/>
      <c r="X180" s="778"/>
      <c r="Y180" s="778"/>
      <c r="Z180" s="778"/>
      <c r="AA180" s="777"/>
    </row>
    <row r="181" spans="1:27" s="766" customFormat="1" ht="12" customHeight="1" x14ac:dyDescent="0.2">
      <c r="A181" s="764" t="s">
        <v>62</v>
      </c>
      <c r="B181" s="803">
        <v>7327</v>
      </c>
      <c r="C181" s="765" t="s">
        <v>84</v>
      </c>
      <c r="D181" s="765" t="s">
        <v>80</v>
      </c>
      <c r="E181" s="800" t="s">
        <v>64</v>
      </c>
      <c r="F181" s="800">
        <v>8337</v>
      </c>
      <c r="G181" s="798" t="s">
        <v>1</v>
      </c>
      <c r="H181" s="798">
        <v>8327</v>
      </c>
      <c r="I181" s="765" t="s">
        <v>5</v>
      </c>
      <c r="J181" s="787" t="s">
        <v>368</v>
      </c>
      <c r="K181" s="788" t="s">
        <v>446</v>
      </c>
      <c r="L181" s="788"/>
      <c r="M181" s="777"/>
      <c r="N181" s="921">
        <v>250000</v>
      </c>
      <c r="O181" s="777"/>
      <c r="P181" s="777"/>
      <c r="Q181" s="777"/>
      <c r="R181" s="777"/>
      <c r="S181" s="777"/>
      <c r="T181" s="777" t="s">
        <v>1</v>
      </c>
      <c r="U181" s="778"/>
      <c r="V181" s="778"/>
      <c r="W181" s="778">
        <v>155000</v>
      </c>
      <c r="X181" s="778"/>
      <c r="Y181" s="778"/>
      <c r="Z181" s="778"/>
      <c r="AA181" s="777"/>
    </row>
    <row r="182" spans="1:27" s="766" customFormat="1" ht="12" customHeight="1" x14ac:dyDescent="0.2">
      <c r="A182" s="764">
        <v>176</v>
      </c>
      <c r="B182" s="803">
        <v>5611</v>
      </c>
      <c r="C182" s="765" t="s">
        <v>177</v>
      </c>
      <c r="D182" s="765" t="s">
        <v>73</v>
      </c>
      <c r="E182" s="800">
        <v>2001</v>
      </c>
      <c r="F182" s="800">
        <v>4486</v>
      </c>
      <c r="G182" s="798" t="s">
        <v>1</v>
      </c>
      <c r="H182" s="798">
        <v>130</v>
      </c>
      <c r="I182" s="765" t="s">
        <v>5</v>
      </c>
      <c r="J182" s="787" t="s">
        <v>367</v>
      </c>
      <c r="K182" s="788" t="s">
        <v>445</v>
      </c>
      <c r="L182" s="788"/>
      <c r="M182" s="777"/>
      <c r="N182" s="921"/>
      <c r="O182" s="777">
        <v>120000</v>
      </c>
      <c r="P182" s="777"/>
      <c r="Q182" s="777" t="s">
        <v>1</v>
      </c>
      <c r="R182" s="777" t="s">
        <v>1</v>
      </c>
      <c r="S182" s="777"/>
      <c r="T182" s="777" t="s">
        <v>1</v>
      </c>
      <c r="U182" s="778"/>
      <c r="V182" s="778"/>
      <c r="W182" s="778"/>
      <c r="X182" s="778"/>
      <c r="Y182" s="778">
        <v>120000</v>
      </c>
      <c r="Z182" s="778"/>
      <c r="AA182" s="777"/>
    </row>
    <row r="183" spans="1:27" s="766" customFormat="1" ht="12" customHeight="1" x14ac:dyDescent="0.2">
      <c r="A183" s="764">
        <v>177</v>
      </c>
      <c r="B183" s="803">
        <v>6164</v>
      </c>
      <c r="C183" s="765" t="s">
        <v>177</v>
      </c>
      <c r="D183" s="765" t="s">
        <v>73</v>
      </c>
      <c r="E183" s="800">
        <v>2005</v>
      </c>
      <c r="F183" s="800">
        <v>2897</v>
      </c>
      <c r="G183" s="798" t="s">
        <v>1</v>
      </c>
      <c r="H183" s="798">
        <v>161</v>
      </c>
      <c r="I183" s="765" t="s">
        <v>5</v>
      </c>
      <c r="J183" s="787" t="s">
        <v>365</v>
      </c>
      <c r="K183" s="788" t="s">
        <v>445</v>
      </c>
      <c r="L183" s="788"/>
      <c r="M183" s="777"/>
      <c r="N183" s="921"/>
      <c r="O183" s="777"/>
      <c r="P183" s="777">
        <v>120000</v>
      </c>
      <c r="Q183" s="777"/>
      <c r="R183" s="777"/>
      <c r="S183" s="777"/>
      <c r="T183" s="777"/>
      <c r="U183" s="778"/>
      <c r="V183" s="778"/>
      <c r="W183" s="778"/>
      <c r="X183" s="778"/>
      <c r="Y183" s="778"/>
      <c r="Z183" s="778">
        <v>130000</v>
      </c>
      <c r="AA183" s="777"/>
    </row>
    <row r="184" spans="1:27" s="766" customFormat="1" ht="12" customHeight="1" x14ac:dyDescent="0.2">
      <c r="A184" s="764">
        <v>178</v>
      </c>
      <c r="B184" s="803">
        <v>8008</v>
      </c>
      <c r="C184" s="765" t="s">
        <v>344</v>
      </c>
      <c r="D184" s="765" t="s">
        <v>73</v>
      </c>
      <c r="E184" s="800">
        <v>2006</v>
      </c>
      <c r="F184" s="800">
        <v>4065</v>
      </c>
      <c r="G184" s="798" t="s">
        <v>1</v>
      </c>
      <c r="H184" s="798">
        <v>297</v>
      </c>
      <c r="I184" s="765" t="s">
        <v>5</v>
      </c>
      <c r="J184" s="787" t="s">
        <v>365</v>
      </c>
      <c r="K184" s="788" t="s">
        <v>445</v>
      </c>
      <c r="L184" s="788"/>
      <c r="M184" s="777"/>
      <c r="N184" s="921"/>
      <c r="O184" s="777"/>
      <c r="P184" s="777">
        <v>120000</v>
      </c>
      <c r="Q184" s="777"/>
      <c r="R184" s="777"/>
      <c r="S184" s="777"/>
      <c r="T184" s="777"/>
      <c r="U184" s="778" t="s">
        <v>1</v>
      </c>
      <c r="V184" s="778"/>
      <c r="W184" s="778"/>
      <c r="X184" s="778"/>
      <c r="Y184" s="778"/>
      <c r="Z184" s="778">
        <v>130000</v>
      </c>
      <c r="AA184" s="777"/>
    </row>
    <row r="185" spans="1:27" s="766" customFormat="1" ht="12" customHeight="1" x14ac:dyDescent="0.2">
      <c r="A185" s="764">
        <v>179</v>
      </c>
      <c r="B185" s="803">
        <v>8079</v>
      </c>
      <c r="C185" s="765" t="s">
        <v>454</v>
      </c>
      <c r="D185" s="765" t="s">
        <v>455</v>
      </c>
      <c r="E185" s="800">
        <v>2009</v>
      </c>
      <c r="F185" s="800">
        <v>2173</v>
      </c>
      <c r="G185" s="798"/>
      <c r="H185" s="798">
        <v>250</v>
      </c>
      <c r="I185" s="765" t="s">
        <v>5</v>
      </c>
      <c r="J185" s="787" t="s">
        <v>365</v>
      </c>
      <c r="K185" s="788" t="s">
        <v>446</v>
      </c>
      <c r="L185" s="788"/>
      <c r="M185" s="777"/>
      <c r="N185" s="921"/>
      <c r="O185" s="777"/>
      <c r="P185" s="777"/>
      <c r="Q185" s="777"/>
      <c r="R185" s="777"/>
      <c r="S185" s="777"/>
      <c r="T185" s="777"/>
      <c r="U185" s="778">
        <v>120000</v>
      </c>
      <c r="V185" s="778"/>
      <c r="W185" s="778"/>
      <c r="X185" s="778"/>
      <c r="Y185" s="778"/>
      <c r="Z185" s="778"/>
      <c r="AA185" s="777"/>
    </row>
    <row r="186" spans="1:27" s="766" customFormat="1" ht="12" customHeight="1" x14ac:dyDescent="0.2">
      <c r="A186" s="764">
        <v>180</v>
      </c>
      <c r="B186" s="803">
        <v>8080</v>
      </c>
      <c r="C186" s="765" t="s">
        <v>454</v>
      </c>
      <c r="D186" s="765" t="s">
        <v>455</v>
      </c>
      <c r="E186" s="800">
        <v>2009</v>
      </c>
      <c r="F186" s="800">
        <v>2268</v>
      </c>
      <c r="G186" s="798"/>
      <c r="H186" s="798">
        <v>271</v>
      </c>
      <c r="I186" s="765" t="s">
        <v>5</v>
      </c>
      <c r="J186" s="787" t="s">
        <v>365</v>
      </c>
      <c r="K186" s="788" t="s">
        <v>446</v>
      </c>
      <c r="L186" s="788"/>
      <c r="M186" s="777"/>
      <c r="N186" s="921"/>
      <c r="O186" s="777"/>
      <c r="P186" s="777"/>
      <c r="Q186" s="777"/>
      <c r="R186" s="777"/>
      <c r="S186" s="777"/>
      <c r="T186" s="777"/>
      <c r="U186" s="778">
        <v>120000</v>
      </c>
      <c r="V186" s="778"/>
      <c r="W186" s="778"/>
      <c r="X186" s="778"/>
      <c r="Y186" s="778"/>
      <c r="Z186" s="778"/>
      <c r="AA186" s="777"/>
    </row>
    <row r="187" spans="1:27" s="766" customFormat="1" ht="12" customHeight="1" x14ac:dyDescent="0.2">
      <c r="A187" s="764">
        <v>181</v>
      </c>
      <c r="B187" s="803">
        <v>8081</v>
      </c>
      <c r="C187" s="765" t="s">
        <v>454</v>
      </c>
      <c r="D187" s="765" t="s">
        <v>455</v>
      </c>
      <c r="E187" s="800">
        <v>2009</v>
      </c>
      <c r="F187" s="800">
        <v>2330</v>
      </c>
      <c r="G187" s="798"/>
      <c r="H187" s="798">
        <v>251</v>
      </c>
      <c r="I187" s="765" t="s">
        <v>5</v>
      </c>
      <c r="J187" s="787" t="s">
        <v>365</v>
      </c>
      <c r="K187" s="788" t="s">
        <v>446</v>
      </c>
      <c r="L187" s="788"/>
      <c r="M187" s="777"/>
      <c r="N187" s="921"/>
      <c r="O187" s="777"/>
      <c r="P187" s="777"/>
      <c r="Q187" s="777"/>
      <c r="R187" s="777"/>
      <c r="S187" s="777"/>
      <c r="T187" s="777"/>
      <c r="U187" s="778">
        <v>120000</v>
      </c>
      <c r="V187" s="778"/>
      <c r="W187" s="778"/>
      <c r="X187" s="778"/>
      <c r="Y187" s="778"/>
      <c r="Z187" s="778"/>
      <c r="AA187" s="777"/>
    </row>
    <row r="188" spans="1:27" s="766" customFormat="1" ht="12" customHeight="1" x14ac:dyDescent="0.2">
      <c r="A188" s="764">
        <v>182</v>
      </c>
      <c r="B188" s="803">
        <v>8080</v>
      </c>
      <c r="C188" s="765" t="s">
        <v>454</v>
      </c>
      <c r="D188" s="765" t="s">
        <v>455</v>
      </c>
      <c r="E188" s="800">
        <v>2013</v>
      </c>
      <c r="F188" s="800">
        <v>718</v>
      </c>
      <c r="G188" s="798"/>
      <c r="H188" s="798">
        <v>254</v>
      </c>
      <c r="I188" s="765" t="s">
        <v>5</v>
      </c>
      <c r="J188" s="787" t="s">
        <v>365</v>
      </c>
      <c r="K188" s="788" t="s">
        <v>446</v>
      </c>
      <c r="L188" s="788"/>
      <c r="M188" s="777"/>
      <c r="N188" s="921"/>
      <c r="O188" s="777"/>
      <c r="P188" s="777"/>
      <c r="Q188" s="777"/>
      <c r="R188" s="777"/>
      <c r="S188" s="777"/>
      <c r="T188" s="777"/>
      <c r="U188" s="778">
        <v>120000</v>
      </c>
      <c r="V188" s="778"/>
      <c r="W188" s="778"/>
      <c r="X188" s="778"/>
      <c r="Y188" s="778"/>
      <c r="Z188" s="778"/>
      <c r="AA188" s="777"/>
    </row>
    <row r="189" spans="1:27" s="766" customFormat="1" ht="12" customHeight="1" x14ac:dyDescent="0.2">
      <c r="A189" s="764">
        <v>183</v>
      </c>
      <c r="B189" s="803">
        <v>8080</v>
      </c>
      <c r="C189" s="765" t="s">
        <v>454</v>
      </c>
      <c r="D189" s="765" t="s">
        <v>455</v>
      </c>
      <c r="E189" s="800">
        <v>2013</v>
      </c>
      <c r="F189" s="800">
        <v>760</v>
      </c>
      <c r="G189" s="798"/>
      <c r="H189" s="798">
        <v>240</v>
      </c>
      <c r="I189" s="765" t="s">
        <v>5</v>
      </c>
      <c r="J189" s="787" t="s">
        <v>365</v>
      </c>
      <c r="K189" s="788" t="s">
        <v>446</v>
      </c>
      <c r="L189" s="788"/>
      <c r="M189" s="777"/>
      <c r="N189" s="921"/>
      <c r="O189" s="777"/>
      <c r="P189" s="777"/>
      <c r="Q189" s="777"/>
      <c r="R189" s="777"/>
      <c r="S189" s="777"/>
      <c r="T189" s="777"/>
      <c r="U189" s="778"/>
      <c r="V189" s="778"/>
      <c r="W189" s="778"/>
      <c r="X189" s="778"/>
      <c r="Y189" s="778"/>
      <c r="Z189" s="778"/>
      <c r="AA189" s="777">
        <v>120000</v>
      </c>
    </row>
    <row r="190" spans="1:27" s="766" customFormat="1" ht="12" customHeight="1" x14ac:dyDescent="0.2">
      <c r="A190" s="764">
        <v>184</v>
      </c>
      <c r="B190" s="803">
        <v>9630</v>
      </c>
      <c r="C190" s="765" t="s">
        <v>610</v>
      </c>
      <c r="D190" s="765" t="s">
        <v>73</v>
      </c>
      <c r="E190" s="800">
        <v>2014</v>
      </c>
      <c r="F190" s="800">
        <v>406</v>
      </c>
      <c r="G190" s="798"/>
      <c r="H190" s="798">
        <v>185</v>
      </c>
      <c r="I190" s="765" t="s">
        <v>5</v>
      </c>
      <c r="J190" s="787" t="s">
        <v>365</v>
      </c>
      <c r="K190" s="788" t="s">
        <v>446</v>
      </c>
      <c r="L190" s="788"/>
      <c r="M190" s="777"/>
      <c r="N190" s="921"/>
      <c r="O190" s="777"/>
      <c r="P190" s="777"/>
      <c r="Q190" s="777"/>
      <c r="R190" s="777"/>
      <c r="S190" s="777"/>
      <c r="T190" s="777"/>
      <c r="U190" s="778"/>
      <c r="V190" s="778"/>
      <c r="W190" s="778"/>
      <c r="X190" s="778"/>
      <c r="Y190" s="778"/>
      <c r="Z190" s="778">
        <v>130000</v>
      </c>
      <c r="AA190" s="777">
        <v>120000</v>
      </c>
    </row>
    <row r="191" spans="1:27" s="766" customFormat="1" ht="12" customHeight="1" x14ac:dyDescent="0.2">
      <c r="A191" s="764">
        <v>185</v>
      </c>
      <c r="B191" s="803">
        <v>9606</v>
      </c>
      <c r="C191" s="765" t="s">
        <v>611</v>
      </c>
      <c r="D191" s="765" t="s">
        <v>612</v>
      </c>
      <c r="E191" s="800">
        <v>2014</v>
      </c>
      <c r="F191" s="800">
        <v>231</v>
      </c>
      <c r="G191" s="798"/>
      <c r="H191" s="798">
        <v>151</v>
      </c>
      <c r="I191" s="765" t="s">
        <v>90</v>
      </c>
      <c r="J191" s="787" t="s">
        <v>365</v>
      </c>
      <c r="K191" s="788" t="s">
        <v>446</v>
      </c>
      <c r="L191" s="788" t="s">
        <v>478</v>
      </c>
      <c r="M191" s="777"/>
      <c r="N191" s="921"/>
      <c r="O191" s="777"/>
      <c r="P191" s="777"/>
      <c r="Q191" s="777"/>
      <c r="R191" s="777"/>
      <c r="S191" s="777"/>
      <c r="T191" s="777"/>
      <c r="U191" s="778"/>
      <c r="V191" s="778">
        <v>250000</v>
      </c>
      <c r="W191" s="778"/>
      <c r="X191" s="778"/>
      <c r="Y191" s="778"/>
      <c r="Z191" s="778"/>
      <c r="AA191" s="777"/>
    </row>
    <row r="192" spans="1:27" s="766" customFormat="1" ht="12" customHeight="1" x14ac:dyDescent="0.2">
      <c r="A192" s="764">
        <v>186</v>
      </c>
      <c r="B192" s="803">
        <v>9605</v>
      </c>
      <c r="C192" s="765" t="s">
        <v>611</v>
      </c>
      <c r="D192" s="765" t="s">
        <v>612</v>
      </c>
      <c r="E192" s="800">
        <v>2014</v>
      </c>
      <c r="F192" s="800">
        <v>612</v>
      </c>
      <c r="G192" s="798"/>
      <c r="H192" s="798">
        <v>321</v>
      </c>
      <c r="I192" s="765" t="s">
        <v>90</v>
      </c>
      <c r="J192" s="787" t="s">
        <v>365</v>
      </c>
      <c r="K192" s="788" t="s">
        <v>446</v>
      </c>
      <c r="L192" s="788" t="s">
        <v>478</v>
      </c>
      <c r="M192" s="777"/>
      <c r="N192" s="921"/>
      <c r="O192" s="777"/>
      <c r="P192" s="777"/>
      <c r="Q192" s="777"/>
      <c r="R192" s="777"/>
      <c r="S192" s="777"/>
      <c r="T192" s="777"/>
      <c r="U192" s="778"/>
      <c r="V192" s="778">
        <v>250000</v>
      </c>
      <c r="W192" s="778"/>
      <c r="X192" s="778"/>
      <c r="Y192" s="778"/>
      <c r="Z192" s="778"/>
      <c r="AA192" s="777"/>
    </row>
    <row r="193" spans="1:27" s="766" customFormat="1" ht="12" customHeight="1" x14ac:dyDescent="0.2">
      <c r="A193" s="764">
        <v>187</v>
      </c>
      <c r="B193" s="803">
        <v>9604</v>
      </c>
      <c r="C193" s="765" t="s">
        <v>611</v>
      </c>
      <c r="D193" s="765" t="s">
        <v>612</v>
      </c>
      <c r="E193" s="800">
        <v>2014</v>
      </c>
      <c r="F193" s="800">
        <v>412</v>
      </c>
      <c r="G193" s="798"/>
      <c r="H193" s="798">
        <v>300</v>
      </c>
      <c r="I193" s="765" t="s">
        <v>90</v>
      </c>
      <c r="J193" s="787" t="s">
        <v>365</v>
      </c>
      <c r="K193" s="788" t="s">
        <v>446</v>
      </c>
      <c r="L193" s="788" t="s">
        <v>478</v>
      </c>
      <c r="M193" s="777"/>
      <c r="N193" s="921"/>
      <c r="O193" s="777"/>
      <c r="P193" s="777"/>
      <c r="Q193" s="777"/>
      <c r="R193" s="777"/>
      <c r="S193" s="777"/>
      <c r="T193" s="777"/>
      <c r="U193" s="778"/>
      <c r="V193" s="778">
        <v>250000</v>
      </c>
      <c r="W193" s="778"/>
      <c r="X193" s="778"/>
      <c r="Y193" s="778"/>
      <c r="Z193" s="778"/>
      <c r="AA193" s="777"/>
    </row>
    <row r="194" spans="1:27" s="766" customFormat="1" ht="12" customHeight="1" x14ac:dyDescent="0.2">
      <c r="A194" s="764">
        <v>188</v>
      </c>
      <c r="B194" s="803">
        <v>9834</v>
      </c>
      <c r="C194" s="765" t="s">
        <v>454</v>
      </c>
      <c r="D194" s="765" t="s">
        <v>73</v>
      </c>
      <c r="E194" s="800">
        <v>2016</v>
      </c>
      <c r="F194" s="800">
        <v>110</v>
      </c>
      <c r="G194" s="798"/>
      <c r="H194" s="798" t="s">
        <v>158</v>
      </c>
      <c r="I194" s="765" t="s">
        <v>5</v>
      </c>
      <c r="J194" s="787" t="s">
        <v>365</v>
      </c>
      <c r="K194" s="788" t="s">
        <v>446</v>
      </c>
      <c r="L194" s="788"/>
      <c r="M194" s="777"/>
      <c r="N194" s="921"/>
      <c r="O194" s="777"/>
      <c r="P194" s="777"/>
      <c r="Q194" s="777"/>
      <c r="R194" s="777"/>
      <c r="S194" s="777"/>
      <c r="T194" s="777"/>
      <c r="U194" s="778"/>
      <c r="V194" s="778"/>
      <c r="W194" s="778">
        <v>120000</v>
      </c>
      <c r="X194" s="778"/>
      <c r="Y194" s="778"/>
      <c r="Z194" s="778"/>
      <c r="AA194" s="777"/>
    </row>
    <row r="195" spans="1:27" s="766" customFormat="1" ht="12" customHeight="1" x14ac:dyDescent="0.2">
      <c r="A195" s="764">
        <v>194</v>
      </c>
      <c r="B195" s="803">
        <v>9631</v>
      </c>
      <c r="C195" s="765" t="s">
        <v>243</v>
      </c>
      <c r="D195" s="765" t="s">
        <v>244</v>
      </c>
      <c r="E195" s="800">
        <v>2014</v>
      </c>
      <c r="F195" s="800">
        <v>7</v>
      </c>
      <c r="G195" s="798"/>
      <c r="H195" s="798" t="s">
        <v>158</v>
      </c>
      <c r="I195" s="765" t="s">
        <v>5</v>
      </c>
      <c r="J195" s="787" t="s">
        <v>365</v>
      </c>
      <c r="K195" s="788" t="s">
        <v>446</v>
      </c>
      <c r="L195" s="788"/>
      <c r="M195" s="777"/>
      <c r="N195" s="921"/>
      <c r="O195" s="777"/>
      <c r="P195" s="777"/>
      <c r="Q195" s="777"/>
      <c r="R195" s="777"/>
      <c r="S195" s="777"/>
      <c r="T195" s="777"/>
      <c r="U195" s="778"/>
      <c r="V195" s="778"/>
      <c r="W195" s="778">
        <v>70000</v>
      </c>
      <c r="X195" s="778"/>
      <c r="Y195" s="778"/>
      <c r="Z195" s="778"/>
      <c r="AA195" s="777"/>
    </row>
    <row r="196" spans="1:27" s="766" customFormat="1" ht="12" customHeight="1" x14ac:dyDescent="0.2">
      <c r="A196" s="764">
        <v>195</v>
      </c>
      <c r="B196" s="803">
        <v>8112</v>
      </c>
      <c r="C196" s="765" t="s">
        <v>539</v>
      </c>
      <c r="D196" s="765" t="s">
        <v>540</v>
      </c>
      <c r="E196" s="800">
        <v>2012</v>
      </c>
      <c r="F196" s="800">
        <v>1143</v>
      </c>
      <c r="G196" s="798"/>
      <c r="H196" s="798">
        <v>482</v>
      </c>
      <c r="I196" s="765" t="s">
        <v>5</v>
      </c>
      <c r="J196" s="787" t="s">
        <v>365</v>
      </c>
      <c r="K196" s="788" t="s">
        <v>448</v>
      </c>
      <c r="L196" s="788"/>
      <c r="M196" s="777"/>
      <c r="N196" s="921"/>
      <c r="O196" s="777"/>
      <c r="P196" s="777"/>
      <c r="Q196" s="777">
        <v>250000</v>
      </c>
      <c r="R196" s="777"/>
      <c r="S196" s="777"/>
      <c r="T196" s="777"/>
      <c r="U196" s="778"/>
      <c r="V196" s="778"/>
      <c r="W196" s="778"/>
      <c r="X196" s="778"/>
      <c r="Y196" s="778"/>
      <c r="Z196" s="778"/>
      <c r="AA196" s="777">
        <v>120000</v>
      </c>
    </row>
    <row r="197" spans="1:27" s="766" customFormat="1" ht="12" customHeight="1" x14ac:dyDescent="0.2">
      <c r="A197" s="764">
        <v>196</v>
      </c>
      <c r="B197" s="803">
        <v>8007</v>
      </c>
      <c r="C197" s="765" t="s">
        <v>345</v>
      </c>
      <c r="D197" s="765" t="s">
        <v>311</v>
      </c>
      <c r="E197" s="800">
        <v>2001</v>
      </c>
      <c r="F197" s="800">
        <v>2305</v>
      </c>
      <c r="G197" s="798" t="s">
        <v>1</v>
      </c>
      <c r="H197" s="798">
        <v>158</v>
      </c>
      <c r="I197" s="765" t="s">
        <v>5</v>
      </c>
      <c r="J197" s="787" t="s">
        <v>365</v>
      </c>
      <c r="K197" s="788" t="s">
        <v>446</v>
      </c>
      <c r="L197" s="788"/>
      <c r="M197" s="777"/>
      <c r="N197" s="921"/>
      <c r="O197" s="777"/>
      <c r="P197" s="777"/>
      <c r="Q197" s="777"/>
      <c r="R197" s="777">
        <v>80000</v>
      </c>
      <c r="S197" s="777"/>
      <c r="T197" s="777"/>
      <c r="U197" s="778"/>
      <c r="V197" s="778"/>
      <c r="W197" s="778"/>
      <c r="X197" s="778"/>
      <c r="Y197" s="778"/>
      <c r="Z197" s="778"/>
      <c r="AA197" s="777"/>
    </row>
    <row r="198" spans="1:27" s="766" customFormat="1" ht="12" customHeight="1" x14ac:dyDescent="0.2">
      <c r="A198" s="764">
        <v>197</v>
      </c>
      <c r="B198" s="803">
        <v>6643</v>
      </c>
      <c r="C198" s="765" t="s">
        <v>346</v>
      </c>
      <c r="D198" s="765" t="s">
        <v>311</v>
      </c>
      <c r="E198" s="800">
        <v>2001</v>
      </c>
      <c r="F198" s="800">
        <v>2087</v>
      </c>
      <c r="G198" s="798" t="s">
        <v>1</v>
      </c>
      <c r="H198" s="798">
        <v>32</v>
      </c>
      <c r="I198" s="765" t="s">
        <v>5</v>
      </c>
      <c r="J198" s="787" t="s">
        <v>365</v>
      </c>
      <c r="K198" s="788" t="s">
        <v>446</v>
      </c>
      <c r="L198" s="788"/>
      <c r="M198" s="777"/>
      <c r="N198" s="921"/>
      <c r="O198" s="777"/>
      <c r="P198" s="777"/>
      <c r="Q198" s="777"/>
      <c r="R198" s="777">
        <v>80000</v>
      </c>
      <c r="S198" s="777"/>
      <c r="T198" s="777"/>
      <c r="U198" s="778"/>
      <c r="V198" s="778"/>
      <c r="W198" s="778"/>
      <c r="X198" s="778"/>
      <c r="Y198" s="778"/>
      <c r="Z198" s="778"/>
      <c r="AA198" s="777"/>
    </row>
    <row r="199" spans="1:27" s="766" customFormat="1" ht="12" customHeight="1" x14ac:dyDescent="0.2">
      <c r="A199" s="764" t="s">
        <v>662</v>
      </c>
      <c r="B199" s="803"/>
      <c r="C199" s="765" t="s">
        <v>663</v>
      </c>
      <c r="D199" s="765" t="s">
        <v>664</v>
      </c>
      <c r="E199" s="800">
        <v>2012</v>
      </c>
      <c r="F199" s="800" t="s">
        <v>220</v>
      </c>
      <c r="G199" s="798" t="s">
        <v>220</v>
      </c>
      <c r="H199" s="798" t="s">
        <v>220</v>
      </c>
      <c r="I199" s="765" t="s">
        <v>5</v>
      </c>
      <c r="J199" s="787" t="s">
        <v>365</v>
      </c>
      <c r="K199" s="788" t="s">
        <v>220</v>
      </c>
      <c r="L199" s="788"/>
      <c r="M199" s="777"/>
      <c r="N199" s="921"/>
      <c r="O199" s="777"/>
      <c r="P199" s="777"/>
      <c r="Q199" s="777"/>
      <c r="R199" s="777"/>
      <c r="S199" s="777"/>
      <c r="T199" s="777"/>
      <c r="U199" s="778"/>
      <c r="V199" s="778"/>
      <c r="W199" s="778"/>
      <c r="X199" s="778"/>
      <c r="Y199" s="778"/>
      <c r="Z199" s="778">
        <v>55000</v>
      </c>
      <c r="AA199" s="777"/>
    </row>
    <row r="200" spans="1:27" s="766" customFormat="1" ht="12" customHeight="1" x14ac:dyDescent="0.2">
      <c r="A200" s="764" t="s">
        <v>63</v>
      </c>
      <c r="B200" s="803"/>
      <c r="C200" s="765" t="s">
        <v>178</v>
      </c>
      <c r="D200" s="765" t="s">
        <v>81</v>
      </c>
      <c r="E200" s="800" t="s">
        <v>49</v>
      </c>
      <c r="F200" s="800" t="s">
        <v>98</v>
      </c>
      <c r="G200" s="798" t="s">
        <v>98</v>
      </c>
      <c r="H200" s="798" t="s">
        <v>98</v>
      </c>
      <c r="I200" s="765" t="s">
        <v>5</v>
      </c>
      <c r="J200" s="787" t="s">
        <v>367</v>
      </c>
      <c r="K200" s="788" t="s">
        <v>220</v>
      </c>
      <c r="L200" s="788"/>
      <c r="M200" s="777">
        <v>41000</v>
      </c>
      <c r="N200" s="921"/>
      <c r="O200" s="777"/>
      <c r="P200" s="777"/>
      <c r="Q200" s="777"/>
      <c r="R200" s="777"/>
      <c r="S200" s="777"/>
      <c r="T200" s="777"/>
      <c r="U200" s="778"/>
      <c r="V200" s="778"/>
      <c r="W200" s="778"/>
      <c r="X200" s="778"/>
      <c r="Y200" s="778"/>
      <c r="Z200" s="778"/>
      <c r="AA200" s="777"/>
    </row>
    <row r="201" spans="1:27" s="766" customFormat="1" ht="12" customHeight="1" x14ac:dyDescent="0.2">
      <c r="A201" s="764" t="s">
        <v>103</v>
      </c>
      <c r="B201" s="803"/>
      <c r="C201" s="765" t="s">
        <v>82</v>
      </c>
      <c r="D201" s="765" t="s">
        <v>81</v>
      </c>
      <c r="E201" s="800" t="s">
        <v>49</v>
      </c>
      <c r="F201" s="800" t="s">
        <v>98</v>
      </c>
      <c r="G201" s="798" t="s">
        <v>98</v>
      </c>
      <c r="H201" s="798" t="s">
        <v>98</v>
      </c>
      <c r="I201" s="765" t="s">
        <v>5</v>
      </c>
      <c r="J201" s="787" t="s">
        <v>367</v>
      </c>
      <c r="K201" s="788" t="s">
        <v>220</v>
      </c>
      <c r="L201" s="788"/>
      <c r="M201" s="777"/>
      <c r="N201" s="921">
        <v>41000</v>
      </c>
      <c r="O201" s="777"/>
      <c r="P201" s="777"/>
      <c r="Q201" s="777"/>
      <c r="R201" s="777"/>
      <c r="S201" s="777"/>
      <c r="T201" s="777"/>
      <c r="U201" s="778"/>
      <c r="V201" s="778"/>
      <c r="W201" s="778"/>
      <c r="X201" s="778"/>
      <c r="Y201" s="778"/>
      <c r="Z201" s="778"/>
      <c r="AA201" s="777"/>
    </row>
    <row r="202" spans="1:27" s="766" customFormat="1" ht="12" customHeight="1" x14ac:dyDescent="0.2">
      <c r="A202" s="764" t="s">
        <v>104</v>
      </c>
      <c r="B202" s="803"/>
      <c r="C202" s="765" t="s">
        <v>351</v>
      </c>
      <c r="D202" s="765" t="s">
        <v>81</v>
      </c>
      <c r="E202" s="800">
        <v>1997</v>
      </c>
      <c r="F202" s="800" t="s">
        <v>98</v>
      </c>
      <c r="G202" s="798" t="s">
        <v>98</v>
      </c>
      <c r="H202" s="798" t="s">
        <v>98</v>
      </c>
      <c r="I202" s="765" t="s">
        <v>5</v>
      </c>
      <c r="J202" s="787" t="s">
        <v>367</v>
      </c>
      <c r="K202" s="788" t="s">
        <v>220</v>
      </c>
      <c r="L202" s="788"/>
      <c r="M202" s="777"/>
      <c r="N202" s="921"/>
      <c r="O202" s="777"/>
      <c r="P202" s="777"/>
      <c r="Q202" s="777"/>
      <c r="R202" s="777"/>
      <c r="S202" s="777"/>
      <c r="T202" s="777"/>
      <c r="U202" s="778">
        <v>41000</v>
      </c>
      <c r="V202" s="778"/>
      <c r="W202" s="778"/>
      <c r="X202" s="778"/>
      <c r="Y202" s="778"/>
      <c r="Z202" s="778"/>
      <c r="AA202" s="777"/>
    </row>
    <row r="203" spans="1:27" s="766" customFormat="1" ht="12" customHeight="1" x14ac:dyDescent="0.2">
      <c r="A203" s="764" t="s">
        <v>203</v>
      </c>
      <c r="B203" s="803"/>
      <c r="C203" s="765" t="s">
        <v>204</v>
      </c>
      <c r="D203" s="765" t="s">
        <v>205</v>
      </c>
      <c r="E203" s="800">
        <v>2003</v>
      </c>
      <c r="F203" s="800" t="s">
        <v>98</v>
      </c>
      <c r="G203" s="798" t="s">
        <v>98</v>
      </c>
      <c r="H203" s="798" t="s">
        <v>98</v>
      </c>
      <c r="I203" s="765" t="s">
        <v>5</v>
      </c>
      <c r="J203" s="787" t="s">
        <v>367</v>
      </c>
      <c r="K203" s="788" t="s">
        <v>220</v>
      </c>
      <c r="L203" s="788"/>
      <c r="M203" s="777"/>
      <c r="N203" s="921"/>
      <c r="O203" s="777"/>
      <c r="P203" s="777"/>
      <c r="Q203" s="777"/>
      <c r="R203" s="777"/>
      <c r="S203" s="777"/>
      <c r="T203" s="777"/>
      <c r="U203" s="778"/>
      <c r="V203" s="778"/>
      <c r="W203" s="778"/>
      <c r="X203" s="778"/>
      <c r="Y203" s="778"/>
      <c r="Z203" s="778"/>
      <c r="AA203" s="777"/>
    </row>
    <row r="204" spans="1:27" s="766" customFormat="1" ht="12" customHeight="1" x14ac:dyDescent="0.2">
      <c r="A204" s="764" t="s">
        <v>613</v>
      </c>
      <c r="B204" s="803">
        <v>9648</v>
      </c>
      <c r="C204" s="765" t="s">
        <v>614</v>
      </c>
      <c r="D204" s="765" t="s">
        <v>205</v>
      </c>
      <c r="E204" s="800">
        <v>2015</v>
      </c>
      <c r="F204" s="800" t="s">
        <v>98</v>
      </c>
      <c r="G204" s="798" t="s">
        <v>98</v>
      </c>
      <c r="H204" s="798" t="s">
        <v>98</v>
      </c>
      <c r="I204" s="765" t="s">
        <v>5</v>
      </c>
      <c r="J204" s="787" t="s">
        <v>365</v>
      </c>
      <c r="K204" s="788" t="s">
        <v>98</v>
      </c>
      <c r="L204" s="788"/>
      <c r="M204" s="777"/>
      <c r="N204" s="921"/>
      <c r="O204" s="777"/>
      <c r="P204" s="777"/>
      <c r="Q204" s="777"/>
      <c r="R204" s="777"/>
      <c r="S204" s="777"/>
      <c r="T204" s="777"/>
      <c r="U204" s="778"/>
      <c r="V204" s="778">
        <v>30000</v>
      </c>
      <c r="W204" s="778"/>
      <c r="X204" s="778"/>
      <c r="Y204" s="778"/>
      <c r="Z204" s="778"/>
      <c r="AA204" s="777"/>
    </row>
    <row r="205" spans="1:27" s="766" customFormat="1" ht="12" customHeight="1" x14ac:dyDescent="0.2">
      <c r="A205" s="764" t="s">
        <v>456</v>
      </c>
      <c r="B205" s="803" t="s">
        <v>1</v>
      </c>
      <c r="C205" s="765" t="s">
        <v>457</v>
      </c>
      <c r="D205" s="765" t="s">
        <v>196</v>
      </c>
      <c r="E205" s="800">
        <v>2008</v>
      </c>
      <c r="F205" s="800" t="s">
        <v>98</v>
      </c>
      <c r="G205" s="798" t="s">
        <v>98</v>
      </c>
      <c r="H205" s="798" t="s">
        <v>98</v>
      </c>
      <c r="I205" s="765" t="s">
        <v>5</v>
      </c>
      <c r="J205" s="787" t="s">
        <v>367</v>
      </c>
      <c r="K205" s="788" t="s">
        <v>220</v>
      </c>
      <c r="L205" s="788" t="s">
        <v>595</v>
      </c>
      <c r="M205" s="777"/>
      <c r="N205" s="921"/>
      <c r="O205" s="777"/>
      <c r="P205" s="777"/>
      <c r="Q205" s="777"/>
      <c r="R205" s="777"/>
      <c r="S205" s="777"/>
      <c r="T205" s="777"/>
      <c r="U205" s="778"/>
      <c r="V205" s="778"/>
      <c r="W205" s="778"/>
      <c r="X205" s="778"/>
      <c r="Y205" s="778"/>
      <c r="Z205" s="778"/>
      <c r="AA205" s="777"/>
    </row>
    <row r="206" spans="1:27" s="766" customFormat="1" ht="12" customHeight="1" x14ac:dyDescent="0.2">
      <c r="A206" s="764" t="s">
        <v>197</v>
      </c>
      <c r="B206" s="803"/>
      <c r="C206" s="765" t="s">
        <v>198</v>
      </c>
      <c r="D206" s="765" t="s">
        <v>196</v>
      </c>
      <c r="E206" s="800">
        <v>1986</v>
      </c>
      <c r="F206" s="800" t="s">
        <v>98</v>
      </c>
      <c r="G206" s="798" t="s">
        <v>98</v>
      </c>
      <c r="H206" s="798" t="s">
        <v>98</v>
      </c>
      <c r="I206" s="765" t="s">
        <v>5</v>
      </c>
      <c r="J206" s="787" t="s">
        <v>368</v>
      </c>
      <c r="K206" s="788" t="s">
        <v>220</v>
      </c>
      <c r="L206" s="788" t="s">
        <v>595</v>
      </c>
      <c r="M206" s="777"/>
      <c r="N206" s="921"/>
      <c r="O206" s="777"/>
      <c r="P206" s="777"/>
      <c r="Q206" s="777"/>
      <c r="R206" s="777"/>
      <c r="S206" s="777"/>
      <c r="T206" s="777"/>
      <c r="U206" s="778"/>
      <c r="V206" s="778"/>
      <c r="W206" s="778"/>
      <c r="X206" s="778"/>
      <c r="Y206" s="778"/>
      <c r="Z206" s="778"/>
      <c r="AA206" s="777"/>
    </row>
    <row r="207" spans="1:27" s="766" customFormat="1" ht="12" customHeight="1" x14ac:dyDescent="0.2">
      <c r="A207" s="764" t="s">
        <v>199</v>
      </c>
      <c r="B207" s="803">
        <v>8028</v>
      </c>
      <c r="C207" s="765" t="s">
        <v>198</v>
      </c>
      <c r="D207" s="765" t="s">
        <v>196</v>
      </c>
      <c r="E207" s="800">
        <v>1992</v>
      </c>
      <c r="F207" s="800" t="s">
        <v>98</v>
      </c>
      <c r="G207" s="798" t="s">
        <v>98</v>
      </c>
      <c r="H207" s="798" t="s">
        <v>98</v>
      </c>
      <c r="I207" s="765" t="s">
        <v>5</v>
      </c>
      <c r="J207" s="787" t="s">
        <v>368</v>
      </c>
      <c r="K207" s="788" t="s">
        <v>220</v>
      </c>
      <c r="L207" s="788" t="s">
        <v>595</v>
      </c>
      <c r="M207" s="777"/>
      <c r="N207" s="921"/>
      <c r="O207" s="777"/>
      <c r="P207" s="777"/>
      <c r="Q207" s="777"/>
      <c r="R207" s="777"/>
      <c r="S207" s="777"/>
      <c r="T207" s="777"/>
      <c r="U207" s="778"/>
      <c r="V207" s="778"/>
      <c r="W207" s="778"/>
      <c r="X207" s="778"/>
      <c r="Y207" s="778"/>
      <c r="Z207" s="778"/>
      <c r="AA207" s="777"/>
    </row>
    <row r="208" spans="1:27" s="766" customFormat="1" ht="12" customHeight="1" x14ac:dyDescent="0.2">
      <c r="A208" s="764" t="s">
        <v>594</v>
      </c>
      <c r="B208" s="803">
        <v>4236</v>
      </c>
      <c r="C208" s="765" t="s">
        <v>198</v>
      </c>
      <c r="D208" s="765" t="s">
        <v>196</v>
      </c>
      <c r="E208" s="800">
        <v>2004</v>
      </c>
      <c r="F208" s="800" t="s">
        <v>98</v>
      </c>
      <c r="G208" s="798" t="s">
        <v>98</v>
      </c>
      <c r="H208" s="798" t="s">
        <v>98</v>
      </c>
      <c r="I208" s="765" t="s">
        <v>5</v>
      </c>
      <c r="J208" s="787" t="s">
        <v>369</v>
      </c>
      <c r="K208" s="788" t="s">
        <v>220</v>
      </c>
      <c r="L208" s="788" t="s">
        <v>595</v>
      </c>
      <c r="M208" s="777"/>
      <c r="N208" s="921"/>
      <c r="O208" s="777"/>
      <c r="P208" s="777"/>
      <c r="Q208" s="777"/>
      <c r="R208" s="777"/>
      <c r="S208" s="777"/>
      <c r="T208" s="777"/>
      <c r="U208" s="778"/>
      <c r="V208" s="778"/>
      <c r="W208" s="778"/>
      <c r="X208" s="778"/>
      <c r="Y208" s="778"/>
      <c r="Z208" s="778"/>
      <c r="AA208" s="777"/>
    </row>
    <row r="209" spans="1:27" s="766" customFormat="1" ht="12" customHeight="1" x14ac:dyDescent="0.2">
      <c r="A209" s="764" t="s">
        <v>200</v>
      </c>
      <c r="B209" s="803">
        <v>8154</v>
      </c>
      <c r="C209" s="765" t="s">
        <v>420</v>
      </c>
      <c r="D209" s="765" t="s">
        <v>196</v>
      </c>
      <c r="E209" s="800">
        <v>2007</v>
      </c>
      <c r="F209" s="800" t="s">
        <v>98</v>
      </c>
      <c r="G209" s="798" t="s">
        <v>98</v>
      </c>
      <c r="H209" s="798" t="s">
        <v>98</v>
      </c>
      <c r="I209" s="765" t="s">
        <v>5</v>
      </c>
      <c r="J209" s="787" t="s">
        <v>367</v>
      </c>
      <c r="K209" s="788" t="s">
        <v>220</v>
      </c>
      <c r="L209" s="788" t="s">
        <v>595</v>
      </c>
      <c r="M209" s="777">
        <v>19000</v>
      </c>
      <c r="N209" s="921"/>
      <c r="O209" s="777"/>
      <c r="P209" s="777"/>
      <c r="Q209" s="777"/>
      <c r="R209" s="777"/>
      <c r="S209" s="777"/>
      <c r="T209" s="777"/>
      <c r="U209" s="778"/>
      <c r="V209" s="778"/>
      <c r="W209" s="778"/>
      <c r="X209" s="778"/>
      <c r="Y209" s="778"/>
      <c r="Z209" s="778"/>
      <c r="AA209" s="777"/>
    </row>
    <row r="210" spans="1:27" s="766" customFormat="1" ht="12" customHeight="1" x14ac:dyDescent="0.2">
      <c r="A210" s="764" t="s">
        <v>201</v>
      </c>
      <c r="B210" s="803">
        <v>8004</v>
      </c>
      <c r="C210" s="765" t="s">
        <v>198</v>
      </c>
      <c r="D210" s="765" t="s">
        <v>196</v>
      </c>
      <c r="E210" s="800">
        <v>2002</v>
      </c>
      <c r="F210" s="800" t="s">
        <v>98</v>
      </c>
      <c r="G210" s="798" t="s">
        <v>98</v>
      </c>
      <c r="H210" s="798" t="s">
        <v>98</v>
      </c>
      <c r="I210" s="765" t="s">
        <v>5</v>
      </c>
      <c r="J210" s="787" t="s">
        <v>368</v>
      </c>
      <c r="K210" s="788" t="s">
        <v>220</v>
      </c>
      <c r="L210" s="788" t="s">
        <v>595</v>
      </c>
      <c r="M210" s="777"/>
      <c r="N210" s="921"/>
      <c r="O210" s="777"/>
      <c r="P210" s="777"/>
      <c r="Q210" s="777"/>
      <c r="R210" s="777"/>
      <c r="S210" s="777"/>
      <c r="T210" s="777"/>
      <c r="U210" s="778"/>
      <c r="V210" s="778"/>
      <c r="W210" s="778"/>
      <c r="X210" s="778"/>
      <c r="Y210" s="778"/>
      <c r="Z210" s="778"/>
      <c r="AA210" s="777"/>
    </row>
    <row r="211" spans="1:27" s="766" customFormat="1" ht="12" customHeight="1" x14ac:dyDescent="0.2">
      <c r="A211" s="764" t="s">
        <v>421</v>
      </c>
      <c r="B211" s="803">
        <v>8004</v>
      </c>
      <c r="C211" s="765" t="s">
        <v>198</v>
      </c>
      <c r="D211" s="765" t="s">
        <v>196</v>
      </c>
      <c r="E211" s="800">
        <v>2004</v>
      </c>
      <c r="F211" s="800" t="s">
        <v>98</v>
      </c>
      <c r="G211" s="798" t="s">
        <v>98</v>
      </c>
      <c r="H211" s="798" t="s">
        <v>98</v>
      </c>
      <c r="I211" s="765" t="s">
        <v>5</v>
      </c>
      <c r="J211" s="787" t="s">
        <v>367</v>
      </c>
      <c r="K211" s="788" t="s">
        <v>220</v>
      </c>
      <c r="L211" s="788" t="s">
        <v>595</v>
      </c>
      <c r="M211" s="777"/>
      <c r="N211" s="921"/>
      <c r="O211" s="777"/>
      <c r="P211" s="777"/>
      <c r="Q211" s="777"/>
      <c r="R211" s="777"/>
      <c r="S211" s="777"/>
      <c r="T211" s="777"/>
      <c r="U211" s="778"/>
      <c r="V211" s="778"/>
      <c r="W211" s="778"/>
      <c r="X211" s="778"/>
      <c r="Y211" s="778"/>
      <c r="Z211" s="778"/>
      <c r="AA211" s="777"/>
    </row>
    <row r="212" spans="1:27" s="766" customFormat="1" ht="12" customHeight="1" x14ac:dyDescent="0.2">
      <c r="A212" s="764" t="s">
        <v>422</v>
      </c>
      <c r="B212" s="803">
        <v>8012</v>
      </c>
      <c r="C212" s="765" t="s">
        <v>198</v>
      </c>
      <c r="D212" s="765" t="s">
        <v>196</v>
      </c>
      <c r="E212" s="800">
        <v>2006</v>
      </c>
      <c r="F212" s="800" t="s">
        <v>98</v>
      </c>
      <c r="G212" s="798" t="s">
        <v>98</v>
      </c>
      <c r="H212" s="798" t="s">
        <v>98</v>
      </c>
      <c r="I212" s="765" t="s">
        <v>5</v>
      </c>
      <c r="J212" s="787" t="s">
        <v>367</v>
      </c>
      <c r="K212" s="788" t="s">
        <v>220</v>
      </c>
      <c r="L212" s="788" t="s">
        <v>595</v>
      </c>
      <c r="M212" s="777"/>
      <c r="N212" s="921"/>
      <c r="O212" s="777"/>
      <c r="P212" s="777"/>
      <c r="Q212" s="777"/>
      <c r="R212" s="777"/>
      <c r="S212" s="777"/>
      <c r="T212" s="777"/>
      <c r="U212" s="778"/>
      <c r="V212" s="778"/>
      <c r="W212" s="778"/>
      <c r="X212" s="778"/>
      <c r="Y212" s="778"/>
      <c r="Z212" s="778"/>
      <c r="AA212" s="777"/>
    </row>
    <row r="213" spans="1:27" s="766" customFormat="1" ht="12" customHeight="1" x14ac:dyDescent="0.2">
      <c r="A213" s="764" t="s">
        <v>587</v>
      </c>
      <c r="B213" s="803">
        <v>8073</v>
      </c>
      <c r="C213" s="765" t="s">
        <v>588</v>
      </c>
      <c r="D213" s="765" t="s">
        <v>196</v>
      </c>
      <c r="E213" s="800">
        <v>2009</v>
      </c>
      <c r="F213" s="800" t="s">
        <v>98</v>
      </c>
      <c r="G213" s="798" t="s">
        <v>98</v>
      </c>
      <c r="H213" s="798" t="s">
        <v>98</v>
      </c>
      <c r="I213" s="765" t="s">
        <v>5</v>
      </c>
      <c r="J213" s="787" t="s">
        <v>367</v>
      </c>
      <c r="K213" s="788" t="s">
        <v>98</v>
      </c>
      <c r="L213" s="788" t="s">
        <v>595</v>
      </c>
      <c r="M213" s="777"/>
      <c r="N213" s="921"/>
      <c r="O213" s="777"/>
      <c r="P213" s="777"/>
      <c r="Q213" s="777"/>
      <c r="R213" s="777"/>
      <c r="S213" s="777"/>
      <c r="T213" s="777"/>
      <c r="U213" s="778"/>
      <c r="V213" s="778"/>
      <c r="W213" s="778"/>
      <c r="X213" s="778"/>
      <c r="Y213" s="778"/>
      <c r="Z213" s="778"/>
      <c r="AA213" s="777"/>
    </row>
    <row r="214" spans="1:27" s="766" customFormat="1" ht="12" customHeight="1" x14ac:dyDescent="0.2">
      <c r="A214" s="764" t="s">
        <v>589</v>
      </c>
      <c r="B214" s="803">
        <v>8111</v>
      </c>
      <c r="C214" s="765" t="s">
        <v>588</v>
      </c>
      <c r="D214" s="765" t="s">
        <v>196</v>
      </c>
      <c r="E214" s="800">
        <v>2012</v>
      </c>
      <c r="F214" s="800" t="s">
        <v>98</v>
      </c>
      <c r="G214" s="798" t="s">
        <v>98</v>
      </c>
      <c r="H214" s="798" t="s">
        <v>98</v>
      </c>
      <c r="I214" s="765" t="s">
        <v>5</v>
      </c>
      <c r="J214" s="787" t="s">
        <v>367</v>
      </c>
      <c r="K214" s="788" t="s">
        <v>98</v>
      </c>
      <c r="L214" s="788" t="s">
        <v>595</v>
      </c>
      <c r="M214" s="777"/>
      <c r="N214" s="921"/>
      <c r="O214" s="777"/>
      <c r="P214" s="777"/>
      <c r="Q214" s="777"/>
      <c r="R214" s="777"/>
      <c r="S214" s="777"/>
      <c r="T214" s="777"/>
      <c r="U214" s="778"/>
      <c r="V214" s="778"/>
      <c r="W214" s="778"/>
      <c r="X214" s="778"/>
      <c r="Y214" s="778"/>
      <c r="Z214" s="778"/>
      <c r="AA214" s="777"/>
    </row>
    <row r="215" spans="1:27" s="766" customFormat="1" ht="12" customHeight="1" x14ac:dyDescent="0.2">
      <c r="A215" s="764" t="s">
        <v>590</v>
      </c>
      <c r="B215" s="803">
        <v>8075</v>
      </c>
      <c r="C215" s="765" t="s">
        <v>588</v>
      </c>
      <c r="D215" s="765" t="s">
        <v>196</v>
      </c>
      <c r="E215" s="800">
        <v>2009</v>
      </c>
      <c r="F215" s="800" t="s">
        <v>98</v>
      </c>
      <c r="G215" s="798" t="s">
        <v>98</v>
      </c>
      <c r="H215" s="798" t="s">
        <v>98</v>
      </c>
      <c r="I215" s="765" t="s">
        <v>5</v>
      </c>
      <c r="J215" s="787" t="s">
        <v>367</v>
      </c>
      <c r="K215" s="788" t="s">
        <v>98</v>
      </c>
      <c r="L215" s="788" t="s">
        <v>595</v>
      </c>
      <c r="M215" s="777"/>
      <c r="N215" s="921"/>
      <c r="O215" s="777"/>
      <c r="P215" s="777"/>
      <c r="Q215" s="777"/>
      <c r="R215" s="777"/>
      <c r="S215" s="777"/>
      <c r="T215" s="777"/>
      <c r="U215" s="778"/>
      <c r="V215" s="778"/>
      <c r="W215" s="778"/>
      <c r="X215" s="778"/>
      <c r="Y215" s="778"/>
      <c r="Z215" s="778"/>
      <c r="AA215" s="777"/>
    </row>
    <row r="216" spans="1:27" s="766" customFormat="1" ht="12" customHeight="1" x14ac:dyDescent="0.2">
      <c r="A216" s="764" t="s">
        <v>591</v>
      </c>
      <c r="B216" s="803">
        <v>9612</v>
      </c>
      <c r="C216" s="765" t="s">
        <v>592</v>
      </c>
      <c r="D216" s="765" t="s">
        <v>196</v>
      </c>
      <c r="E216" s="800">
        <v>2013</v>
      </c>
      <c r="F216" s="800" t="s">
        <v>98</v>
      </c>
      <c r="G216" s="798" t="s">
        <v>98</v>
      </c>
      <c r="H216" s="798" t="s">
        <v>98</v>
      </c>
      <c r="I216" s="765" t="s">
        <v>5</v>
      </c>
      <c r="J216" s="787" t="s">
        <v>367</v>
      </c>
      <c r="K216" s="788" t="s">
        <v>98</v>
      </c>
      <c r="L216" s="788" t="s">
        <v>595</v>
      </c>
      <c r="M216" s="777"/>
      <c r="N216" s="921"/>
      <c r="O216" s="777"/>
      <c r="P216" s="777"/>
      <c r="Q216" s="777"/>
      <c r="R216" s="777"/>
      <c r="S216" s="777"/>
      <c r="T216" s="777"/>
      <c r="U216" s="778"/>
      <c r="V216" s="778"/>
      <c r="W216" s="778"/>
      <c r="X216" s="778"/>
      <c r="Y216" s="778"/>
      <c r="Z216" s="778"/>
      <c r="AA216" s="777"/>
    </row>
    <row r="217" spans="1:27" s="766" customFormat="1" ht="12" customHeight="1" x14ac:dyDescent="0.2">
      <c r="A217" s="764" t="s">
        <v>593</v>
      </c>
      <c r="B217" s="803">
        <v>9613</v>
      </c>
      <c r="C217" s="765" t="s">
        <v>592</v>
      </c>
      <c r="D217" s="765" t="s">
        <v>196</v>
      </c>
      <c r="E217" s="800">
        <v>2013</v>
      </c>
      <c r="F217" s="800" t="s">
        <v>98</v>
      </c>
      <c r="G217" s="798" t="s">
        <v>98</v>
      </c>
      <c r="H217" s="798" t="s">
        <v>98</v>
      </c>
      <c r="I217" s="765" t="s">
        <v>5</v>
      </c>
      <c r="J217" s="787" t="s">
        <v>367</v>
      </c>
      <c r="K217" s="788" t="s">
        <v>98</v>
      </c>
      <c r="L217" s="788" t="s">
        <v>595</v>
      </c>
      <c r="M217" s="777"/>
      <c r="N217" s="921"/>
      <c r="O217" s="777"/>
      <c r="P217" s="777"/>
      <c r="Q217" s="777"/>
      <c r="R217" s="777"/>
      <c r="S217" s="777"/>
      <c r="T217" s="777"/>
      <c r="U217" s="778"/>
      <c r="V217" s="778"/>
      <c r="W217" s="778"/>
      <c r="X217" s="778"/>
      <c r="Y217" s="778"/>
      <c r="Z217" s="778"/>
      <c r="AA217" s="777"/>
    </row>
    <row r="218" spans="1:27" s="766" customFormat="1" ht="12" customHeight="1" x14ac:dyDescent="0.2">
      <c r="A218" s="764" t="s">
        <v>303</v>
      </c>
      <c r="B218" s="803">
        <v>6698</v>
      </c>
      <c r="C218" s="765" t="s">
        <v>304</v>
      </c>
      <c r="D218" s="765" t="s">
        <v>305</v>
      </c>
      <c r="E218" s="800">
        <v>2005</v>
      </c>
      <c r="F218" s="800"/>
      <c r="G218" s="798"/>
      <c r="H218" s="798"/>
      <c r="I218" s="765" t="s">
        <v>5</v>
      </c>
      <c r="J218" s="787" t="s">
        <v>367</v>
      </c>
      <c r="K218" s="788" t="s">
        <v>220</v>
      </c>
      <c r="L218" s="788"/>
      <c r="M218" s="777"/>
      <c r="N218" s="921"/>
      <c r="O218" s="777"/>
      <c r="P218" s="777"/>
      <c r="Q218" s="777"/>
      <c r="R218" s="777"/>
      <c r="S218" s="777"/>
      <c r="T218" s="777"/>
      <c r="U218" s="778"/>
      <c r="V218" s="778"/>
      <c r="W218" s="778"/>
      <c r="X218" s="778"/>
      <c r="Y218" s="778"/>
      <c r="Z218" s="778"/>
      <c r="AA218" s="777"/>
    </row>
    <row r="219" spans="1:27" s="766" customFormat="1" ht="12" customHeight="1" x14ac:dyDescent="0.2">
      <c r="A219" s="764" t="s">
        <v>1</v>
      </c>
      <c r="B219" s="803"/>
      <c r="C219" s="765" t="s">
        <v>189</v>
      </c>
      <c r="D219" s="765" t="s">
        <v>190</v>
      </c>
      <c r="E219" s="800" t="s">
        <v>194</v>
      </c>
      <c r="F219" s="800" t="s">
        <v>1</v>
      </c>
      <c r="G219" s="798" t="s">
        <v>51</v>
      </c>
      <c r="H219" s="798" t="s">
        <v>1</v>
      </c>
      <c r="I219" s="765" t="s">
        <v>5</v>
      </c>
      <c r="J219" s="787" t="s">
        <v>368</v>
      </c>
      <c r="K219" s="788" t="s">
        <v>220</v>
      </c>
      <c r="L219" s="788"/>
      <c r="M219" s="777" t="s">
        <v>1</v>
      </c>
      <c r="N219" s="921">
        <v>16000</v>
      </c>
      <c r="O219" s="777"/>
      <c r="P219" s="777">
        <v>16000</v>
      </c>
      <c r="Q219" s="777"/>
      <c r="R219" s="777">
        <v>16000</v>
      </c>
      <c r="S219" s="777"/>
      <c r="T219" s="777">
        <v>16000</v>
      </c>
      <c r="U219" s="778"/>
      <c r="V219" s="778">
        <v>16000</v>
      </c>
      <c r="W219" s="778"/>
      <c r="X219" s="778">
        <v>16000</v>
      </c>
      <c r="Y219" s="778"/>
      <c r="Z219" s="778">
        <v>16000</v>
      </c>
      <c r="AA219" s="777"/>
    </row>
    <row r="220" spans="1:27" s="766" customFormat="1" ht="12" customHeight="1" x14ac:dyDescent="0.2">
      <c r="A220" s="764" t="s">
        <v>1</v>
      </c>
      <c r="B220" s="803"/>
      <c r="C220" s="765" t="s">
        <v>409</v>
      </c>
      <c r="D220" s="765" t="s">
        <v>190</v>
      </c>
      <c r="E220" s="800" t="s">
        <v>195</v>
      </c>
      <c r="F220" s="800" t="s">
        <v>1</v>
      </c>
      <c r="G220" s="798" t="s">
        <v>51</v>
      </c>
      <c r="H220" s="798" t="s">
        <v>1</v>
      </c>
      <c r="I220" s="765" t="s">
        <v>5</v>
      </c>
      <c r="J220" s="787" t="s">
        <v>368</v>
      </c>
      <c r="K220" s="788" t="s">
        <v>220</v>
      </c>
      <c r="L220" s="788"/>
      <c r="M220" s="777" t="s">
        <v>1</v>
      </c>
      <c r="N220" s="921">
        <v>5000</v>
      </c>
      <c r="O220" s="777"/>
      <c r="P220" s="777">
        <v>5000</v>
      </c>
      <c r="Q220" s="777" t="s">
        <v>1</v>
      </c>
      <c r="R220" s="777">
        <v>5000</v>
      </c>
      <c r="S220" s="777" t="s">
        <v>1</v>
      </c>
      <c r="T220" s="777">
        <v>5000</v>
      </c>
      <c r="U220" s="778"/>
      <c r="V220" s="778"/>
      <c r="W220" s="778"/>
      <c r="X220" s="778"/>
      <c r="Y220" s="778"/>
      <c r="Z220" s="778"/>
      <c r="AA220" s="777"/>
    </row>
    <row r="221" spans="1:27" s="766" customFormat="1" ht="12" customHeight="1" x14ac:dyDescent="0.2">
      <c r="A221" s="764" t="s">
        <v>1</v>
      </c>
      <c r="B221" s="803"/>
      <c r="C221" s="765" t="s">
        <v>191</v>
      </c>
      <c r="D221" s="765" t="s">
        <v>190</v>
      </c>
      <c r="E221" s="800" t="s">
        <v>194</v>
      </c>
      <c r="F221" s="800" t="s">
        <v>1</v>
      </c>
      <c r="G221" s="798" t="s">
        <v>51</v>
      </c>
      <c r="H221" s="798" t="s">
        <v>1</v>
      </c>
      <c r="I221" s="765" t="s">
        <v>5</v>
      </c>
      <c r="J221" s="787" t="s">
        <v>368</v>
      </c>
      <c r="K221" s="788" t="s">
        <v>220</v>
      </c>
      <c r="L221" s="788"/>
      <c r="M221" s="777">
        <v>10000</v>
      </c>
      <c r="N221" s="921"/>
      <c r="O221" s="777">
        <v>10000</v>
      </c>
      <c r="P221" s="777"/>
      <c r="Q221" s="777">
        <v>10000</v>
      </c>
      <c r="R221" s="777"/>
      <c r="S221" s="777">
        <v>10000</v>
      </c>
      <c r="T221" s="777"/>
      <c r="U221" s="778"/>
      <c r="V221" s="778">
        <v>7500</v>
      </c>
      <c r="W221" s="778"/>
      <c r="X221" s="778"/>
      <c r="Y221" s="778"/>
      <c r="Z221" s="778"/>
      <c r="AA221" s="777"/>
    </row>
    <row r="222" spans="1:27" s="766" customFormat="1" ht="12" customHeight="1" x14ac:dyDescent="0.2">
      <c r="A222" s="764"/>
      <c r="B222" s="803"/>
      <c r="C222" s="765" t="s">
        <v>700</v>
      </c>
      <c r="D222" s="765" t="s">
        <v>556</v>
      </c>
      <c r="E222" s="800"/>
      <c r="F222" s="800"/>
      <c r="G222" s="798"/>
      <c r="H222" s="798"/>
      <c r="I222" s="765" t="s">
        <v>556</v>
      </c>
      <c r="J222" s="787" t="s">
        <v>556</v>
      </c>
      <c r="K222" s="788" t="s">
        <v>220</v>
      </c>
      <c r="L222" s="788"/>
      <c r="M222" s="777"/>
      <c r="N222" s="921"/>
      <c r="O222" s="777">
        <v>180000</v>
      </c>
      <c r="P222" s="777"/>
      <c r="Q222" s="777"/>
      <c r="R222" s="777"/>
      <c r="S222" s="777"/>
      <c r="T222" s="777"/>
      <c r="U222" s="778"/>
      <c r="V222" s="778"/>
      <c r="W222" s="778"/>
      <c r="X222" s="778"/>
      <c r="Y222" s="778"/>
      <c r="Z222" s="778"/>
      <c r="AA222" s="777"/>
    </row>
    <row r="223" spans="1:27" s="854" customFormat="1" ht="12" customHeight="1" x14ac:dyDescent="0.2">
      <c r="A223" s="854" t="s">
        <v>558</v>
      </c>
      <c r="B223" s="128"/>
      <c r="C223" s="128">
        <f>COUNTA(A141:A222)</f>
        <v>81</v>
      </c>
      <c r="D223" s="855"/>
      <c r="E223" s="856"/>
      <c r="F223" s="856"/>
      <c r="G223" s="857"/>
      <c r="H223" s="857"/>
      <c r="I223" s="855"/>
      <c r="J223" s="858"/>
      <c r="K223" s="859"/>
      <c r="L223" s="859"/>
      <c r="M223" s="860">
        <f>SUM(M141:M222)</f>
        <v>460000</v>
      </c>
      <c r="N223" s="860">
        <f t="shared" ref="N223:AA223" si="7">SUM(N141:N222)</f>
        <v>737000</v>
      </c>
      <c r="O223" s="860">
        <f t="shared" si="7"/>
        <v>1020000</v>
      </c>
      <c r="P223" s="860">
        <f t="shared" si="7"/>
        <v>1016000</v>
      </c>
      <c r="Q223" s="860">
        <f t="shared" si="7"/>
        <v>1535000</v>
      </c>
      <c r="R223" s="860">
        <f t="shared" si="7"/>
        <v>431000</v>
      </c>
      <c r="S223" s="860">
        <f t="shared" si="7"/>
        <v>630000</v>
      </c>
      <c r="T223" s="860">
        <f t="shared" si="7"/>
        <v>736000</v>
      </c>
      <c r="U223" s="860">
        <f t="shared" si="7"/>
        <v>856000</v>
      </c>
      <c r="V223" s="860">
        <f t="shared" si="7"/>
        <v>1168500</v>
      </c>
      <c r="W223" s="860">
        <f t="shared" si="7"/>
        <v>913000</v>
      </c>
      <c r="X223" s="860">
        <f t="shared" si="7"/>
        <v>661000</v>
      </c>
      <c r="Y223" s="860">
        <f t="shared" si="7"/>
        <v>1125000</v>
      </c>
      <c r="Z223" s="860">
        <f t="shared" si="7"/>
        <v>961000</v>
      </c>
      <c r="AA223" s="860">
        <f t="shared" si="7"/>
        <v>610000</v>
      </c>
    </row>
    <row r="224" spans="1:27" ht="12" customHeight="1" thickBot="1" x14ac:dyDescent="0.25">
      <c r="K224" s="863"/>
      <c r="L224" s="863"/>
    </row>
    <row r="225" spans="1:27" s="766" customFormat="1" ht="12" customHeight="1" x14ac:dyDescent="0.2">
      <c r="A225" s="846"/>
      <c r="B225" s="799"/>
      <c r="C225" s="784" t="s">
        <v>626</v>
      </c>
      <c r="D225" s="784"/>
      <c r="E225" s="799">
        <v>321</v>
      </c>
      <c r="F225" s="799"/>
      <c r="G225" s="804"/>
      <c r="H225" s="804"/>
      <c r="I225" s="784"/>
      <c r="J225" s="784"/>
      <c r="L225" s="772"/>
      <c r="M225" s="786"/>
      <c r="N225" s="919"/>
      <c r="O225" s="786"/>
      <c r="P225" s="786"/>
      <c r="Q225" s="786"/>
      <c r="R225" s="786"/>
      <c r="S225" s="786"/>
      <c r="T225" s="786"/>
      <c r="U225" s="786"/>
      <c r="V225" s="786"/>
      <c r="W225" s="786"/>
      <c r="X225" s="786"/>
      <c r="Y225" s="786"/>
      <c r="Z225" s="786"/>
      <c r="AA225" s="786"/>
    </row>
    <row r="226" spans="1:27" s="766" customFormat="1" ht="12" customHeight="1" x14ac:dyDescent="0.2">
      <c r="A226" s="845" t="s">
        <v>2</v>
      </c>
      <c r="B226" s="773" t="s">
        <v>19</v>
      </c>
      <c r="C226" s="767" t="s">
        <v>21</v>
      </c>
      <c r="D226" s="767" t="s">
        <v>8</v>
      </c>
      <c r="E226" s="775" t="s">
        <v>0</v>
      </c>
      <c r="F226" s="775" t="s">
        <v>18</v>
      </c>
      <c r="G226" s="776" t="s">
        <v>3</v>
      </c>
      <c r="H226" s="776" t="s">
        <v>91</v>
      </c>
      <c r="I226" s="767" t="s">
        <v>22</v>
      </c>
      <c r="J226" s="768" t="s">
        <v>22</v>
      </c>
      <c r="K226" s="768" t="s">
        <v>451</v>
      </c>
      <c r="L226" s="792" t="s">
        <v>473</v>
      </c>
      <c r="M226" s="779" t="s">
        <v>24</v>
      </c>
      <c r="N226" s="920" t="s">
        <v>25</v>
      </c>
      <c r="O226" s="779" t="s">
        <v>26</v>
      </c>
      <c r="P226" s="779" t="s">
        <v>27</v>
      </c>
      <c r="Q226" s="779" t="s">
        <v>28</v>
      </c>
      <c r="R226" s="779" t="s">
        <v>127</v>
      </c>
      <c r="S226" s="779" t="s">
        <v>156</v>
      </c>
      <c r="T226" s="779" t="s">
        <v>210</v>
      </c>
      <c r="U226" s="779" t="s">
        <v>211</v>
      </c>
      <c r="V226" s="779" t="s">
        <v>212</v>
      </c>
      <c r="W226" s="779" t="s">
        <v>551</v>
      </c>
      <c r="X226" s="779" t="s">
        <v>552</v>
      </c>
      <c r="Y226" s="779" t="s">
        <v>553</v>
      </c>
      <c r="Z226" s="779" t="s">
        <v>554</v>
      </c>
      <c r="AA226" s="779" t="s">
        <v>555</v>
      </c>
    </row>
    <row r="227" spans="1:27" s="766" customFormat="1" ht="12" customHeight="1" x14ac:dyDescent="0.2">
      <c r="A227" s="845" t="s">
        <v>20</v>
      </c>
      <c r="B227" s="773" t="s">
        <v>20</v>
      </c>
      <c r="C227" s="767" t="s">
        <v>122</v>
      </c>
      <c r="D227" s="767" t="s">
        <v>17</v>
      </c>
      <c r="E227" s="775"/>
      <c r="F227" s="775"/>
      <c r="G227" s="776"/>
      <c r="H227" s="776" t="s">
        <v>488</v>
      </c>
      <c r="I227" s="767" t="s">
        <v>23</v>
      </c>
      <c r="J227" s="768" t="s">
        <v>363</v>
      </c>
      <c r="K227" s="768" t="s">
        <v>450</v>
      </c>
      <c r="L227" s="792"/>
      <c r="M227" s="779"/>
      <c r="N227" s="920"/>
      <c r="O227" s="779"/>
      <c r="P227" s="779"/>
      <c r="Q227" s="779"/>
      <c r="R227" s="779"/>
      <c r="S227" s="779"/>
      <c r="T227" s="779"/>
      <c r="U227" s="779"/>
      <c r="V227" s="779"/>
      <c r="W227" s="779"/>
      <c r="X227" s="779"/>
      <c r="Y227" s="779"/>
      <c r="Z227" s="779"/>
      <c r="AA227" s="779"/>
    </row>
    <row r="228" spans="1:27" s="766" customFormat="1" ht="12" customHeight="1" x14ac:dyDescent="0.2">
      <c r="A228" s="847">
        <v>702</v>
      </c>
      <c r="B228" s="803">
        <v>8031</v>
      </c>
      <c r="C228" s="764" t="s">
        <v>347</v>
      </c>
      <c r="D228" s="764" t="s">
        <v>8</v>
      </c>
      <c r="E228" s="803">
        <v>2002</v>
      </c>
      <c r="F228" s="803">
        <v>5292</v>
      </c>
      <c r="G228" s="801" t="s">
        <v>1</v>
      </c>
      <c r="H228" s="801">
        <v>191</v>
      </c>
      <c r="I228" s="764" t="s">
        <v>5</v>
      </c>
      <c r="J228" s="787" t="s">
        <v>367</v>
      </c>
      <c r="K228" s="793" t="s">
        <v>220</v>
      </c>
      <c r="L228" s="794" t="s">
        <v>694</v>
      </c>
      <c r="M228" s="781"/>
      <c r="N228" s="981"/>
      <c r="O228" s="782">
        <v>40000</v>
      </c>
      <c r="P228" s="782"/>
      <c r="Q228" s="782"/>
      <c r="R228" s="782"/>
      <c r="S228" s="782"/>
      <c r="T228" s="782"/>
      <c r="U228" s="782"/>
      <c r="V228" s="782"/>
      <c r="W228" s="782"/>
      <c r="X228" s="782"/>
      <c r="Y228" s="782"/>
      <c r="Z228" s="782"/>
      <c r="AA228" s="782">
        <v>40000</v>
      </c>
    </row>
    <row r="229" spans="1:27" s="766" customFormat="1" ht="12" customHeight="1" x14ac:dyDescent="0.2">
      <c r="A229" s="847">
        <v>777</v>
      </c>
      <c r="B229" s="803"/>
      <c r="C229" s="764" t="s">
        <v>95</v>
      </c>
      <c r="D229" s="764" t="s">
        <v>94</v>
      </c>
      <c r="E229" s="803">
        <v>2000</v>
      </c>
      <c r="F229" s="803">
        <v>317</v>
      </c>
      <c r="G229" s="801" t="s">
        <v>220</v>
      </c>
      <c r="H229" s="801">
        <v>27</v>
      </c>
      <c r="I229" s="764" t="s">
        <v>5</v>
      </c>
      <c r="J229" s="787" t="s">
        <v>367</v>
      </c>
      <c r="K229" s="793" t="s">
        <v>446</v>
      </c>
      <c r="L229" s="794"/>
      <c r="M229" s="781"/>
      <c r="N229" s="981"/>
      <c r="O229" s="782"/>
      <c r="P229" s="782">
        <v>60000</v>
      </c>
      <c r="Q229" s="782"/>
      <c r="R229" s="782"/>
      <c r="S229" s="782"/>
      <c r="T229" s="782" t="s">
        <v>1</v>
      </c>
      <c r="U229" s="782"/>
      <c r="V229" s="782"/>
      <c r="W229" s="782"/>
      <c r="X229" s="782"/>
      <c r="Y229" s="782"/>
      <c r="Z229" s="782"/>
      <c r="AA229" s="782"/>
    </row>
    <row r="230" spans="1:27" s="766" customFormat="1" ht="12" customHeight="1" x14ac:dyDescent="0.2">
      <c r="A230" s="847" t="s">
        <v>666</v>
      </c>
      <c r="B230" s="803">
        <v>9647</v>
      </c>
      <c r="C230" s="764" t="s">
        <v>557</v>
      </c>
      <c r="D230" s="764" t="s">
        <v>69</v>
      </c>
      <c r="E230" s="803" t="s">
        <v>514</v>
      </c>
      <c r="F230" s="803" t="s">
        <v>220</v>
      </c>
      <c r="G230" s="801" t="s">
        <v>220</v>
      </c>
      <c r="H230" s="801" t="s">
        <v>220</v>
      </c>
      <c r="I230" s="764" t="s">
        <v>5</v>
      </c>
      <c r="J230" s="787" t="s">
        <v>367</v>
      </c>
      <c r="K230" s="793" t="s">
        <v>220</v>
      </c>
      <c r="L230" s="794" t="s">
        <v>1</v>
      </c>
      <c r="M230" s="781"/>
      <c r="N230" s="981"/>
      <c r="O230" s="782"/>
      <c r="P230" s="782"/>
      <c r="Q230" s="782"/>
      <c r="R230" s="782"/>
      <c r="S230" s="782"/>
      <c r="T230" s="782"/>
      <c r="U230" s="782"/>
      <c r="V230" s="782"/>
      <c r="W230" s="782"/>
      <c r="X230" s="782"/>
      <c r="Y230" s="782">
        <v>10000</v>
      </c>
      <c r="Z230" s="782"/>
      <c r="AA230" s="782"/>
    </row>
    <row r="231" spans="1:27" s="766" customFormat="1" ht="12" customHeight="1" x14ac:dyDescent="0.2">
      <c r="A231" s="847" t="s">
        <v>668</v>
      </c>
      <c r="B231" s="803">
        <v>9640</v>
      </c>
      <c r="C231" s="764" t="s">
        <v>667</v>
      </c>
      <c r="D231" s="764" t="s">
        <v>69</v>
      </c>
      <c r="E231" s="803" t="s">
        <v>514</v>
      </c>
      <c r="F231" s="803" t="s">
        <v>220</v>
      </c>
      <c r="G231" s="801" t="s">
        <v>220</v>
      </c>
      <c r="H231" s="801" t="s">
        <v>220</v>
      </c>
      <c r="I231" s="764" t="s">
        <v>5</v>
      </c>
      <c r="J231" s="787" t="s">
        <v>367</v>
      </c>
      <c r="K231" s="793" t="s">
        <v>220</v>
      </c>
      <c r="L231" s="794"/>
      <c r="M231" s="781"/>
      <c r="N231" s="981"/>
      <c r="O231" s="782"/>
      <c r="P231" s="782"/>
      <c r="Q231" s="782"/>
      <c r="R231" s="782"/>
      <c r="S231" s="782"/>
      <c r="T231" s="782"/>
      <c r="U231" s="782"/>
      <c r="V231" s="782"/>
      <c r="W231" s="782"/>
      <c r="X231" s="782">
        <v>11000</v>
      </c>
      <c r="Y231" s="782"/>
      <c r="Z231" s="782"/>
      <c r="AA231" s="782"/>
    </row>
    <row r="232" spans="1:27" s="766" customFormat="1" ht="12" customHeight="1" x14ac:dyDescent="0.2">
      <c r="A232" s="847" t="s">
        <v>668</v>
      </c>
      <c r="B232" s="803">
        <v>9827</v>
      </c>
      <c r="C232" s="764" t="s">
        <v>671</v>
      </c>
      <c r="D232" s="764" t="s">
        <v>69</v>
      </c>
      <c r="E232" s="803" t="s">
        <v>514</v>
      </c>
      <c r="F232" s="803" t="s">
        <v>220</v>
      </c>
      <c r="G232" s="801" t="s">
        <v>220</v>
      </c>
      <c r="H232" s="801" t="s">
        <v>220</v>
      </c>
      <c r="I232" s="764" t="s">
        <v>5</v>
      </c>
      <c r="J232" s="787" t="s">
        <v>367</v>
      </c>
      <c r="K232" s="793" t="s">
        <v>220</v>
      </c>
      <c r="L232" s="794"/>
      <c r="M232" s="781"/>
      <c r="N232" s="981"/>
      <c r="O232" s="782"/>
      <c r="P232" s="782"/>
      <c r="Q232" s="782"/>
      <c r="R232" s="782"/>
      <c r="S232" s="782"/>
      <c r="T232" s="782"/>
      <c r="U232" s="782"/>
      <c r="V232" s="782"/>
      <c r="W232" s="782"/>
      <c r="X232" s="782"/>
      <c r="Y232" s="782"/>
      <c r="Z232" s="782"/>
      <c r="AA232" s="782">
        <v>45000</v>
      </c>
    </row>
    <row r="233" spans="1:27" s="766" customFormat="1" ht="12" customHeight="1" x14ac:dyDescent="0.2">
      <c r="A233" s="847"/>
      <c r="B233" s="803"/>
      <c r="C233" s="764" t="s">
        <v>695</v>
      </c>
      <c r="D233" s="764" t="s">
        <v>556</v>
      </c>
      <c r="E233" s="803"/>
      <c r="F233" s="803"/>
      <c r="G233" s="801"/>
      <c r="H233" s="801"/>
      <c r="I233" s="764" t="s">
        <v>556</v>
      </c>
      <c r="J233" s="787" t="s">
        <v>556</v>
      </c>
      <c r="K233" s="793" t="s">
        <v>220</v>
      </c>
      <c r="L233" s="794" t="s">
        <v>701</v>
      </c>
      <c r="M233" s="781"/>
      <c r="N233" s="981"/>
      <c r="O233" s="782">
        <v>25000</v>
      </c>
      <c r="P233" s="782"/>
      <c r="Q233" s="782"/>
      <c r="R233" s="782"/>
      <c r="S233" s="782"/>
      <c r="T233" s="782"/>
      <c r="U233" s="782"/>
      <c r="V233" s="782"/>
      <c r="W233" s="782"/>
      <c r="X233" s="782"/>
      <c r="Y233" s="782"/>
      <c r="Z233" s="782"/>
      <c r="AA233" s="782"/>
    </row>
    <row r="234" spans="1:27" s="854" customFormat="1" ht="12" customHeight="1" x14ac:dyDescent="0.2">
      <c r="A234" s="854" t="s">
        <v>558</v>
      </c>
      <c r="B234" s="128"/>
      <c r="C234" s="128">
        <f>COUNTA(A228:A233)</f>
        <v>5</v>
      </c>
      <c r="D234" s="855"/>
      <c r="E234" s="856"/>
      <c r="F234" s="856"/>
      <c r="G234" s="857"/>
      <c r="H234" s="857"/>
      <c r="I234" s="855"/>
      <c r="J234" s="858"/>
      <c r="K234" s="859"/>
      <c r="L234" s="859"/>
      <c r="M234" s="860">
        <f>SUM(M228:M233)</f>
        <v>0</v>
      </c>
      <c r="N234" s="860">
        <f t="shared" ref="N234:AA234" si="8">SUM(N228:N233)</f>
        <v>0</v>
      </c>
      <c r="O234" s="860">
        <f>SUM(O228:O233)</f>
        <v>65000</v>
      </c>
      <c r="P234" s="860">
        <f t="shared" si="8"/>
        <v>60000</v>
      </c>
      <c r="Q234" s="860">
        <f t="shared" si="8"/>
        <v>0</v>
      </c>
      <c r="R234" s="860">
        <f t="shared" si="8"/>
        <v>0</v>
      </c>
      <c r="S234" s="860">
        <f t="shared" si="8"/>
        <v>0</v>
      </c>
      <c r="T234" s="860">
        <f t="shared" si="8"/>
        <v>0</v>
      </c>
      <c r="U234" s="860">
        <f t="shared" si="8"/>
        <v>0</v>
      </c>
      <c r="V234" s="860">
        <f t="shared" si="8"/>
        <v>0</v>
      </c>
      <c r="W234" s="860">
        <f t="shared" si="8"/>
        <v>0</v>
      </c>
      <c r="X234" s="860">
        <f t="shared" si="8"/>
        <v>11000</v>
      </c>
      <c r="Y234" s="860">
        <f t="shared" si="8"/>
        <v>10000</v>
      </c>
      <c r="Z234" s="860">
        <f t="shared" si="8"/>
        <v>0</v>
      </c>
      <c r="AA234" s="860">
        <f t="shared" si="8"/>
        <v>85000</v>
      </c>
    </row>
    <row r="235" spans="1:27" s="854" customFormat="1" ht="12" customHeight="1" thickBot="1" x14ac:dyDescent="0.25">
      <c r="B235" s="128"/>
      <c r="C235" s="128"/>
      <c r="D235" s="855"/>
      <c r="E235" s="856"/>
      <c r="F235" s="856"/>
      <c r="G235" s="857"/>
      <c r="H235" s="857"/>
      <c r="I235" s="855"/>
      <c r="J235" s="858"/>
      <c r="K235" s="859"/>
      <c r="L235" s="859"/>
      <c r="M235" s="860"/>
      <c r="N235" s="922"/>
      <c r="O235" s="860"/>
      <c r="P235" s="860"/>
      <c r="Q235" s="860"/>
      <c r="R235" s="860"/>
      <c r="S235" s="860"/>
      <c r="T235" s="860"/>
      <c r="U235" s="860"/>
      <c r="V235" s="860"/>
      <c r="W235" s="860"/>
      <c r="X235" s="860"/>
      <c r="Y235" s="860"/>
      <c r="Z235" s="860"/>
      <c r="AA235" s="860"/>
    </row>
    <row r="236" spans="1:27" s="766" customFormat="1" ht="12" customHeight="1" x14ac:dyDescent="0.2">
      <c r="A236" s="846"/>
      <c r="B236" s="799"/>
      <c r="C236" s="784" t="s">
        <v>33</v>
      </c>
      <c r="D236" s="784"/>
      <c r="E236" s="799">
        <v>322</v>
      </c>
      <c r="F236" s="799"/>
      <c r="G236" s="804"/>
      <c r="H236" s="804"/>
      <c r="I236" s="784"/>
      <c r="J236" s="784"/>
      <c r="L236" s="772"/>
      <c r="M236" s="786"/>
      <c r="N236" s="919"/>
      <c r="O236" s="786"/>
      <c r="P236" s="786"/>
      <c r="Q236" s="786"/>
      <c r="R236" s="786"/>
      <c r="S236" s="786"/>
      <c r="T236" s="786"/>
      <c r="U236" s="786"/>
      <c r="V236" s="786"/>
      <c r="W236" s="786"/>
      <c r="X236" s="786"/>
      <c r="Y236" s="786"/>
      <c r="Z236" s="786"/>
      <c r="AA236" s="786"/>
    </row>
    <row r="237" spans="1:27" s="766" customFormat="1" ht="12" customHeight="1" x14ac:dyDescent="0.2">
      <c r="A237" s="845" t="s">
        <v>2</v>
      </c>
      <c r="B237" s="773" t="s">
        <v>19</v>
      </c>
      <c r="C237" s="767" t="s">
        <v>21</v>
      </c>
      <c r="D237" s="767" t="s">
        <v>8</v>
      </c>
      <c r="E237" s="775" t="s">
        <v>0</v>
      </c>
      <c r="F237" s="775" t="s">
        <v>18</v>
      </c>
      <c r="G237" s="776" t="s">
        <v>3</v>
      </c>
      <c r="H237" s="776" t="s">
        <v>91</v>
      </c>
      <c r="I237" s="767" t="s">
        <v>22</v>
      </c>
      <c r="J237" s="768" t="s">
        <v>22</v>
      </c>
      <c r="K237" s="768" t="s">
        <v>451</v>
      </c>
      <c r="L237" s="792" t="s">
        <v>473</v>
      </c>
      <c r="M237" s="779" t="s">
        <v>24</v>
      </c>
      <c r="N237" s="920" t="s">
        <v>25</v>
      </c>
      <c r="O237" s="779" t="s">
        <v>26</v>
      </c>
      <c r="P237" s="779" t="s">
        <v>27</v>
      </c>
      <c r="Q237" s="779" t="s">
        <v>28</v>
      </c>
      <c r="R237" s="779" t="s">
        <v>127</v>
      </c>
      <c r="S237" s="779" t="s">
        <v>156</v>
      </c>
      <c r="T237" s="779" t="s">
        <v>210</v>
      </c>
      <c r="U237" s="779" t="s">
        <v>211</v>
      </c>
      <c r="V237" s="779" t="s">
        <v>212</v>
      </c>
      <c r="W237" s="779" t="s">
        <v>551</v>
      </c>
      <c r="X237" s="779" t="s">
        <v>552</v>
      </c>
      <c r="Y237" s="779" t="s">
        <v>553</v>
      </c>
      <c r="Z237" s="779" t="s">
        <v>554</v>
      </c>
      <c r="AA237" s="779" t="s">
        <v>555</v>
      </c>
    </row>
    <row r="238" spans="1:27" s="766" customFormat="1" ht="12" customHeight="1" x14ac:dyDescent="0.2">
      <c r="A238" s="845" t="s">
        <v>20</v>
      </c>
      <c r="B238" s="773" t="s">
        <v>20</v>
      </c>
      <c r="C238" s="767" t="s">
        <v>122</v>
      </c>
      <c r="D238" s="767" t="s">
        <v>17</v>
      </c>
      <c r="E238" s="775"/>
      <c r="F238" s="775"/>
      <c r="G238" s="776"/>
      <c r="H238" s="776" t="s">
        <v>488</v>
      </c>
      <c r="I238" s="767" t="s">
        <v>23</v>
      </c>
      <c r="J238" s="768" t="s">
        <v>363</v>
      </c>
      <c r="K238" s="768" t="s">
        <v>450</v>
      </c>
      <c r="L238" s="792"/>
      <c r="M238" s="779"/>
      <c r="N238" s="920"/>
      <c r="O238" s="779"/>
      <c r="P238" s="779"/>
      <c r="Q238" s="779"/>
      <c r="R238" s="779"/>
      <c r="S238" s="779"/>
      <c r="T238" s="779"/>
      <c r="U238" s="779"/>
      <c r="V238" s="779"/>
      <c r="W238" s="779"/>
      <c r="X238" s="779"/>
      <c r="Y238" s="779"/>
      <c r="Z238" s="779"/>
      <c r="AA238" s="779"/>
    </row>
    <row r="239" spans="1:27" s="766" customFormat="1" ht="12" customHeight="1" x14ac:dyDescent="0.2">
      <c r="A239" s="847">
        <v>561</v>
      </c>
      <c r="B239" s="803">
        <v>9619</v>
      </c>
      <c r="C239" s="764" t="s">
        <v>618</v>
      </c>
      <c r="D239" s="764" t="s">
        <v>69</v>
      </c>
      <c r="E239" s="803">
        <v>2013</v>
      </c>
      <c r="F239" s="803">
        <v>202</v>
      </c>
      <c r="G239" s="801"/>
      <c r="H239" s="801">
        <v>66</v>
      </c>
      <c r="I239" s="764" t="s">
        <v>5</v>
      </c>
      <c r="J239" s="787" t="s">
        <v>367</v>
      </c>
      <c r="K239" s="793" t="s">
        <v>365</v>
      </c>
      <c r="L239" s="794"/>
      <c r="M239" s="781"/>
      <c r="N239" s="981"/>
      <c r="O239" s="782"/>
      <c r="P239" s="782"/>
      <c r="Q239" s="782"/>
      <c r="R239" s="782"/>
      <c r="S239" s="782"/>
      <c r="T239" s="782"/>
      <c r="U239" s="782"/>
      <c r="V239" s="782"/>
      <c r="W239" s="782"/>
      <c r="X239" s="782"/>
      <c r="Y239" s="782"/>
      <c r="Z239" s="782"/>
      <c r="AA239" s="782"/>
    </row>
    <row r="240" spans="1:27" s="766" customFormat="1" ht="12" customHeight="1" x14ac:dyDescent="0.2">
      <c r="A240" s="847">
        <v>564</v>
      </c>
      <c r="B240" s="803">
        <v>8135</v>
      </c>
      <c r="C240" s="764" t="s">
        <v>541</v>
      </c>
      <c r="D240" s="764" t="s">
        <v>69</v>
      </c>
      <c r="E240" s="803">
        <v>2013</v>
      </c>
      <c r="F240" s="803">
        <v>252</v>
      </c>
      <c r="G240" s="801"/>
      <c r="H240" s="801">
        <v>1318</v>
      </c>
      <c r="I240" s="764" t="s">
        <v>5</v>
      </c>
      <c r="J240" s="787" t="s">
        <v>367</v>
      </c>
      <c r="K240" s="793" t="s">
        <v>365</v>
      </c>
      <c r="L240" s="794"/>
      <c r="M240" s="781"/>
      <c r="N240" s="981"/>
      <c r="O240" s="782"/>
      <c r="P240" s="782"/>
      <c r="Q240" s="782"/>
      <c r="R240" s="782"/>
      <c r="S240" s="782"/>
      <c r="T240" s="782"/>
      <c r="U240" s="782"/>
      <c r="V240" s="782"/>
      <c r="W240" s="782"/>
      <c r="X240" s="782"/>
      <c r="Y240" s="782"/>
      <c r="Z240" s="782"/>
      <c r="AA240" s="782"/>
    </row>
    <row r="241" spans="1:27" s="766" customFormat="1" ht="12" customHeight="1" x14ac:dyDescent="0.2">
      <c r="A241" s="847">
        <v>567</v>
      </c>
      <c r="B241" s="803">
        <v>9603</v>
      </c>
      <c r="C241" s="764" t="s">
        <v>618</v>
      </c>
      <c r="D241" s="764" t="s">
        <v>69</v>
      </c>
      <c r="E241" s="803">
        <v>2015</v>
      </c>
      <c r="F241" s="803">
        <v>429</v>
      </c>
      <c r="G241" s="801"/>
      <c r="H241" s="801">
        <v>126</v>
      </c>
      <c r="I241" s="764" t="s">
        <v>5</v>
      </c>
      <c r="J241" s="787" t="s">
        <v>367</v>
      </c>
      <c r="K241" s="793" t="s">
        <v>447</v>
      </c>
      <c r="L241" s="794"/>
      <c r="M241" s="781"/>
      <c r="N241" s="981"/>
      <c r="O241" s="782"/>
      <c r="P241" s="782"/>
      <c r="Q241" s="782"/>
      <c r="R241" s="782"/>
      <c r="S241" s="782"/>
      <c r="T241" s="782"/>
      <c r="U241" s="782"/>
      <c r="V241" s="782"/>
      <c r="W241" s="782"/>
      <c r="X241" s="782"/>
      <c r="Y241" s="782"/>
      <c r="Z241" s="782">
        <v>50000</v>
      </c>
      <c r="AA241" s="782"/>
    </row>
    <row r="242" spans="1:27" s="766" customFormat="1" ht="12" customHeight="1" x14ac:dyDescent="0.2">
      <c r="A242" s="847">
        <v>573</v>
      </c>
      <c r="B242" s="803">
        <v>6687</v>
      </c>
      <c r="C242" s="764" t="s">
        <v>208</v>
      </c>
      <c r="D242" s="764" t="s">
        <v>236</v>
      </c>
      <c r="E242" s="803">
        <v>2005</v>
      </c>
      <c r="F242" s="803" t="s">
        <v>98</v>
      </c>
      <c r="G242" s="801">
        <v>46065</v>
      </c>
      <c r="H242" s="801">
        <v>4209</v>
      </c>
      <c r="I242" s="764" t="s">
        <v>5</v>
      </c>
      <c r="J242" s="787" t="s">
        <v>367</v>
      </c>
      <c r="K242" s="793" t="s">
        <v>447</v>
      </c>
      <c r="L242" s="794" t="s">
        <v>619</v>
      </c>
      <c r="M242" s="781"/>
      <c r="N242" s="981"/>
      <c r="O242" s="782">
        <v>30000</v>
      </c>
      <c r="P242" s="782"/>
      <c r="Q242" s="782"/>
      <c r="R242" s="782"/>
      <c r="S242" s="782"/>
      <c r="T242" s="782"/>
      <c r="U242" s="782"/>
      <c r="V242" s="782"/>
      <c r="W242" s="782"/>
      <c r="X242" s="782"/>
      <c r="Y242" s="782">
        <v>30000</v>
      </c>
      <c r="Z242" s="782"/>
      <c r="AA242" s="782"/>
    </row>
    <row r="243" spans="1:27" s="766" customFormat="1" ht="12" customHeight="1" x14ac:dyDescent="0.2">
      <c r="A243" s="847" t="s">
        <v>41</v>
      </c>
      <c r="B243" s="803"/>
      <c r="C243" s="764" t="s">
        <v>46</v>
      </c>
      <c r="D243" s="764" t="s">
        <v>52</v>
      </c>
      <c r="E243" s="803" t="s">
        <v>49</v>
      </c>
      <c r="F243" s="803" t="s">
        <v>98</v>
      </c>
      <c r="G243" s="801" t="s">
        <v>98</v>
      </c>
      <c r="H243" s="801" t="s">
        <v>98</v>
      </c>
      <c r="I243" s="764" t="s">
        <v>5</v>
      </c>
      <c r="J243" s="787" t="s">
        <v>369</v>
      </c>
      <c r="K243" s="793" t="s">
        <v>220</v>
      </c>
      <c r="L243" s="794"/>
      <c r="M243" s="781"/>
      <c r="N243" s="981">
        <v>16000</v>
      </c>
      <c r="O243" s="782"/>
      <c r="P243" s="782"/>
      <c r="Q243" s="782"/>
      <c r="R243" s="782"/>
      <c r="S243" s="782"/>
      <c r="T243" s="782"/>
      <c r="U243" s="782"/>
      <c r="V243" s="782"/>
      <c r="W243" s="782"/>
      <c r="X243" s="782"/>
      <c r="Y243" s="782">
        <v>16000</v>
      </c>
      <c r="Z243" s="782"/>
      <c r="AA243" s="782"/>
    </row>
    <row r="244" spans="1:27" s="766" customFormat="1" ht="12" customHeight="1" x14ac:dyDescent="0.2">
      <c r="A244" s="847" t="s">
        <v>42</v>
      </c>
      <c r="B244" s="803">
        <v>4857</v>
      </c>
      <c r="C244" s="764" t="s">
        <v>374</v>
      </c>
      <c r="D244" s="764" t="s">
        <v>373</v>
      </c>
      <c r="E244" s="803" t="s">
        <v>48</v>
      </c>
      <c r="F244" s="803" t="s">
        <v>98</v>
      </c>
      <c r="G244" s="801">
        <v>43610</v>
      </c>
      <c r="H244" s="801">
        <v>966</v>
      </c>
      <c r="I244" s="764" t="s">
        <v>5</v>
      </c>
      <c r="J244" s="787" t="s">
        <v>367</v>
      </c>
      <c r="K244" s="793" t="s">
        <v>445</v>
      </c>
      <c r="L244" s="794"/>
      <c r="M244" s="781">
        <v>180000</v>
      </c>
      <c r="N244" s="981"/>
      <c r="O244" s="782"/>
      <c r="P244" s="782"/>
      <c r="Q244" s="782"/>
      <c r="R244" s="782"/>
      <c r="S244" s="782"/>
      <c r="T244" s="782"/>
      <c r="U244" s="782">
        <v>150000</v>
      </c>
      <c r="V244" s="782"/>
      <c r="W244" s="782"/>
      <c r="X244" s="782"/>
      <c r="Y244" s="782"/>
      <c r="Z244" s="782"/>
      <c r="AA244" s="782"/>
    </row>
    <row r="245" spans="1:27" s="766" customFormat="1" ht="12" customHeight="1" x14ac:dyDescent="0.2">
      <c r="A245" s="847">
        <v>588</v>
      </c>
      <c r="B245" s="803">
        <v>8086</v>
      </c>
      <c r="C245" s="764" t="s">
        <v>432</v>
      </c>
      <c r="D245" s="764" t="s">
        <v>459</v>
      </c>
      <c r="E245" s="803">
        <v>2009</v>
      </c>
      <c r="F245" s="803"/>
      <c r="G245" s="801">
        <v>37185</v>
      </c>
      <c r="H245" s="801">
        <v>6058</v>
      </c>
      <c r="I245" s="764" t="s">
        <v>5</v>
      </c>
      <c r="J245" s="787"/>
      <c r="K245" s="793"/>
      <c r="L245" s="794"/>
      <c r="M245" s="781"/>
      <c r="N245" s="981"/>
      <c r="O245" s="782"/>
      <c r="P245" s="782"/>
      <c r="Q245" s="782"/>
      <c r="R245" s="782"/>
      <c r="S245" s="782"/>
      <c r="T245" s="782"/>
      <c r="U245" s="782"/>
      <c r="V245" s="782"/>
      <c r="W245" s="782"/>
      <c r="X245" s="782"/>
      <c r="Y245" s="782"/>
      <c r="Z245" s="782"/>
      <c r="AA245" s="782"/>
    </row>
    <row r="246" spans="1:27" s="766" customFormat="1" ht="12" customHeight="1" x14ac:dyDescent="0.2">
      <c r="A246" s="847">
        <v>591</v>
      </c>
      <c r="B246" s="803">
        <v>6690</v>
      </c>
      <c r="C246" s="764" t="s">
        <v>232</v>
      </c>
      <c r="D246" s="764" t="s">
        <v>52</v>
      </c>
      <c r="E246" s="803">
        <v>2002</v>
      </c>
      <c r="F246" s="803" t="s">
        <v>98</v>
      </c>
      <c r="G246" s="801" t="s">
        <v>98</v>
      </c>
      <c r="H246" s="801" t="s">
        <v>98</v>
      </c>
      <c r="I246" s="764" t="s">
        <v>5</v>
      </c>
      <c r="J246" s="787" t="s">
        <v>367</v>
      </c>
      <c r="K246" s="793" t="s">
        <v>220</v>
      </c>
      <c r="L246" s="794"/>
      <c r="M246" s="781"/>
      <c r="N246" s="981">
        <v>16000</v>
      </c>
      <c r="O246" s="782"/>
      <c r="P246" s="782"/>
      <c r="Q246" s="782"/>
      <c r="R246" s="782"/>
      <c r="S246" s="782"/>
      <c r="T246" s="782"/>
      <c r="U246" s="782"/>
      <c r="V246" s="782"/>
      <c r="W246" s="782">
        <v>16000</v>
      </c>
      <c r="X246" s="782"/>
      <c r="Y246" s="782"/>
      <c r="Z246" s="782"/>
      <c r="AA246" s="782"/>
    </row>
    <row r="247" spans="1:27" s="766" customFormat="1" ht="12" customHeight="1" x14ac:dyDescent="0.2">
      <c r="A247" s="847">
        <v>592</v>
      </c>
      <c r="B247" s="803">
        <v>9632</v>
      </c>
      <c r="C247" s="764" t="s">
        <v>618</v>
      </c>
      <c r="D247" s="764" t="s">
        <v>69</v>
      </c>
      <c r="E247" s="803">
        <v>2014</v>
      </c>
      <c r="F247" s="803">
        <v>801</v>
      </c>
      <c r="G247" s="801" t="s">
        <v>220</v>
      </c>
      <c r="H247" s="801">
        <v>521</v>
      </c>
      <c r="I247" s="764" t="s">
        <v>5</v>
      </c>
      <c r="J247" s="787" t="s">
        <v>367</v>
      </c>
      <c r="K247" s="793" t="s">
        <v>98</v>
      </c>
      <c r="L247" s="794"/>
      <c r="M247" s="781"/>
      <c r="N247" s="981"/>
      <c r="O247" s="782"/>
      <c r="P247" s="782"/>
      <c r="Q247" s="782"/>
      <c r="R247" s="782"/>
      <c r="S247" s="782"/>
      <c r="T247" s="782"/>
      <c r="U247" s="782">
        <v>50000</v>
      </c>
      <c r="V247" s="782"/>
      <c r="W247" s="782"/>
      <c r="X247" s="782"/>
      <c r="Y247" s="782"/>
      <c r="Z247" s="782"/>
      <c r="AA247" s="782"/>
    </row>
    <row r="248" spans="1:27" s="766" customFormat="1" ht="12" customHeight="1" x14ac:dyDescent="0.2">
      <c r="A248" s="847" t="s">
        <v>673</v>
      </c>
      <c r="B248" s="803">
        <v>9831</v>
      </c>
      <c r="C248" s="764" t="s">
        <v>672</v>
      </c>
      <c r="D248" s="764" t="s">
        <v>69</v>
      </c>
      <c r="E248" s="803">
        <v>2015</v>
      </c>
      <c r="F248" s="803" t="s">
        <v>220</v>
      </c>
      <c r="G248" s="801" t="s">
        <v>220</v>
      </c>
      <c r="H248" s="801" t="s">
        <v>220</v>
      </c>
      <c r="I248" s="764" t="s">
        <v>5</v>
      </c>
      <c r="J248" s="787" t="s">
        <v>367</v>
      </c>
      <c r="K248" s="793" t="s">
        <v>220</v>
      </c>
      <c r="L248" s="794"/>
      <c r="M248" s="781"/>
      <c r="N248" s="981"/>
      <c r="O248" s="782"/>
      <c r="P248" s="782"/>
      <c r="Q248" s="782"/>
      <c r="R248" s="782"/>
      <c r="S248" s="782"/>
      <c r="T248" s="782"/>
      <c r="U248" s="782"/>
      <c r="V248" s="782"/>
      <c r="W248" s="782">
        <v>9000</v>
      </c>
      <c r="X248" s="782"/>
      <c r="Y248" s="782"/>
      <c r="Z248" s="782"/>
      <c r="AA248" s="782"/>
    </row>
    <row r="249" spans="1:27" s="766" customFormat="1" ht="12" customHeight="1" x14ac:dyDescent="0.2">
      <c r="A249" s="847" t="s">
        <v>674</v>
      </c>
      <c r="B249" s="803">
        <v>9832</v>
      </c>
      <c r="C249" s="764" t="s">
        <v>672</v>
      </c>
      <c r="D249" s="764" t="s">
        <v>69</v>
      </c>
      <c r="E249" s="803">
        <v>2015</v>
      </c>
      <c r="F249" s="803" t="s">
        <v>220</v>
      </c>
      <c r="G249" s="801" t="s">
        <v>220</v>
      </c>
      <c r="H249" s="801" t="s">
        <v>220</v>
      </c>
      <c r="I249" s="764" t="s">
        <v>5</v>
      </c>
      <c r="J249" s="787" t="s">
        <v>367</v>
      </c>
      <c r="K249" s="793" t="s">
        <v>220</v>
      </c>
      <c r="L249" s="794"/>
      <c r="M249" s="781"/>
      <c r="N249" s="981"/>
      <c r="O249" s="782"/>
      <c r="P249" s="782"/>
      <c r="Q249" s="782"/>
      <c r="R249" s="782"/>
      <c r="S249" s="782"/>
      <c r="T249" s="782"/>
      <c r="U249" s="782"/>
      <c r="V249" s="782"/>
      <c r="W249" s="782">
        <v>9000</v>
      </c>
      <c r="X249" s="782"/>
      <c r="Y249" s="782"/>
      <c r="Z249" s="782"/>
      <c r="AA249" s="782"/>
    </row>
    <row r="250" spans="1:27" s="766" customFormat="1" ht="12" customHeight="1" x14ac:dyDescent="0.2">
      <c r="A250" s="847" t="s">
        <v>675</v>
      </c>
      <c r="B250" s="803">
        <v>8151</v>
      </c>
      <c r="C250" s="764" t="s">
        <v>676</v>
      </c>
      <c r="D250" s="764" t="s">
        <v>69</v>
      </c>
      <c r="E250" s="803">
        <v>2008</v>
      </c>
      <c r="F250" s="803" t="s">
        <v>220</v>
      </c>
      <c r="G250" s="801" t="s">
        <v>220</v>
      </c>
      <c r="H250" s="801" t="s">
        <v>220</v>
      </c>
      <c r="I250" s="764" t="s">
        <v>5</v>
      </c>
      <c r="J250" s="787" t="s">
        <v>367</v>
      </c>
      <c r="K250" s="793" t="s">
        <v>220</v>
      </c>
      <c r="L250" s="794"/>
      <c r="M250" s="781"/>
      <c r="N250" s="981"/>
      <c r="O250" s="782"/>
      <c r="P250" s="782"/>
      <c r="Q250" s="782">
        <v>15000</v>
      </c>
      <c r="R250" s="782"/>
      <c r="S250" s="782"/>
      <c r="T250" s="782"/>
      <c r="U250" s="782"/>
      <c r="V250" s="782"/>
      <c r="W250" s="782"/>
      <c r="X250" s="782"/>
      <c r="Y250" s="782"/>
      <c r="Z250" s="782"/>
      <c r="AA250" s="782"/>
    </row>
    <row r="251" spans="1:27" s="854" customFormat="1" ht="12" customHeight="1" x14ac:dyDescent="0.2">
      <c r="A251" s="854" t="s">
        <v>558</v>
      </c>
      <c r="B251" s="128"/>
      <c r="C251" s="128">
        <f>COUNTA(A239:A250)</f>
        <v>12</v>
      </c>
      <c r="D251" s="855"/>
      <c r="E251" s="856"/>
      <c r="F251" s="856"/>
      <c r="G251" s="857"/>
      <c r="H251" s="857"/>
      <c r="I251" s="855"/>
      <c r="J251" s="858"/>
      <c r="K251" s="859"/>
      <c r="L251" s="859"/>
      <c r="M251" s="860">
        <f>SUM(M239:M250)</f>
        <v>180000</v>
      </c>
      <c r="N251" s="860">
        <f t="shared" ref="N251:AA251" si="9">SUM(N239:N250)</f>
        <v>32000</v>
      </c>
      <c r="O251" s="860">
        <f t="shared" si="9"/>
        <v>30000</v>
      </c>
      <c r="P251" s="860">
        <f t="shared" si="9"/>
        <v>0</v>
      </c>
      <c r="Q251" s="860">
        <f t="shared" si="9"/>
        <v>15000</v>
      </c>
      <c r="R251" s="860">
        <f t="shared" si="9"/>
        <v>0</v>
      </c>
      <c r="S251" s="860">
        <f t="shared" si="9"/>
        <v>0</v>
      </c>
      <c r="T251" s="860">
        <f t="shared" si="9"/>
        <v>0</v>
      </c>
      <c r="U251" s="860">
        <f t="shared" si="9"/>
        <v>200000</v>
      </c>
      <c r="V251" s="860">
        <f t="shared" si="9"/>
        <v>0</v>
      </c>
      <c r="W251" s="860">
        <f t="shared" si="9"/>
        <v>34000</v>
      </c>
      <c r="X251" s="860">
        <f t="shared" si="9"/>
        <v>0</v>
      </c>
      <c r="Y251" s="860">
        <f t="shared" si="9"/>
        <v>46000</v>
      </c>
      <c r="Z251" s="860">
        <f t="shared" si="9"/>
        <v>50000</v>
      </c>
      <c r="AA251" s="860">
        <f t="shared" si="9"/>
        <v>0</v>
      </c>
    </row>
    <row r="252" spans="1:27" ht="12" customHeight="1" thickBot="1" x14ac:dyDescent="0.25">
      <c r="L252" s="863"/>
    </row>
    <row r="253" spans="1:27" s="766" customFormat="1" ht="12" customHeight="1" x14ac:dyDescent="0.2">
      <c r="A253" s="844"/>
      <c r="B253" s="799"/>
      <c r="C253" s="784" t="s">
        <v>34</v>
      </c>
      <c r="D253" s="784"/>
      <c r="E253" s="799">
        <v>330</v>
      </c>
      <c r="F253" s="799"/>
      <c r="G253" s="799"/>
      <c r="H253" s="799"/>
      <c r="I253" s="784"/>
      <c r="J253" s="784"/>
      <c r="K253" s="784"/>
      <c r="L253" s="772"/>
      <c r="M253" s="786"/>
      <c r="N253" s="919"/>
      <c r="O253" s="786"/>
      <c r="P253" s="786"/>
      <c r="Q253" s="786"/>
      <c r="R253" s="786"/>
      <c r="S253" s="786"/>
      <c r="T253" s="786"/>
      <c r="U253" s="786"/>
      <c r="V253" s="786"/>
      <c r="W253" s="786"/>
      <c r="X253" s="786"/>
      <c r="Y253" s="786"/>
      <c r="Z253" s="786"/>
      <c r="AA253" s="786"/>
    </row>
    <row r="254" spans="1:27" s="766" customFormat="1" ht="12" customHeight="1" x14ac:dyDescent="0.2">
      <c r="A254" s="845" t="s">
        <v>2</v>
      </c>
      <c r="B254" s="773" t="s">
        <v>19</v>
      </c>
      <c r="C254" s="767" t="s">
        <v>21</v>
      </c>
      <c r="D254" s="767" t="s">
        <v>8</v>
      </c>
      <c r="E254" s="775" t="s">
        <v>0</v>
      </c>
      <c r="F254" s="775" t="s">
        <v>18</v>
      </c>
      <c r="G254" s="776" t="s">
        <v>3</v>
      </c>
      <c r="H254" s="776" t="s">
        <v>91</v>
      </c>
      <c r="I254" s="767" t="s">
        <v>22</v>
      </c>
      <c r="J254" s="768" t="s">
        <v>22</v>
      </c>
      <c r="K254" s="768" t="s">
        <v>451</v>
      </c>
      <c r="L254" s="792" t="s">
        <v>473</v>
      </c>
      <c r="M254" s="779" t="s">
        <v>24</v>
      </c>
      <c r="N254" s="920" t="s">
        <v>25</v>
      </c>
      <c r="O254" s="779" t="s">
        <v>26</v>
      </c>
      <c r="P254" s="779" t="s">
        <v>27</v>
      </c>
      <c r="Q254" s="779" t="s">
        <v>28</v>
      </c>
      <c r="R254" s="779" t="s">
        <v>127</v>
      </c>
      <c r="S254" s="779" t="s">
        <v>156</v>
      </c>
      <c r="T254" s="779" t="s">
        <v>210</v>
      </c>
      <c r="U254" s="779" t="s">
        <v>211</v>
      </c>
      <c r="V254" s="779" t="s">
        <v>212</v>
      </c>
      <c r="W254" s="779" t="s">
        <v>551</v>
      </c>
      <c r="X254" s="779" t="s">
        <v>552</v>
      </c>
      <c r="Y254" s="779" t="s">
        <v>553</v>
      </c>
      <c r="Z254" s="779" t="s">
        <v>554</v>
      </c>
      <c r="AA254" s="779" t="s">
        <v>555</v>
      </c>
    </row>
    <row r="255" spans="1:27" s="766" customFormat="1" ht="12" customHeight="1" x14ac:dyDescent="0.2">
      <c r="A255" s="845" t="s">
        <v>20</v>
      </c>
      <c r="B255" s="773" t="s">
        <v>20</v>
      </c>
      <c r="C255" s="767" t="s">
        <v>122</v>
      </c>
      <c r="D255" s="767" t="s">
        <v>17</v>
      </c>
      <c r="E255" s="775"/>
      <c r="F255" s="775"/>
      <c r="G255" s="776"/>
      <c r="H255" s="776" t="s">
        <v>488</v>
      </c>
      <c r="I255" s="767" t="s">
        <v>23</v>
      </c>
      <c r="J255" s="768" t="s">
        <v>363</v>
      </c>
      <c r="K255" s="768" t="s">
        <v>450</v>
      </c>
      <c r="L255" s="792"/>
      <c r="M255" s="779"/>
      <c r="N255" s="920"/>
      <c r="O255" s="779"/>
      <c r="P255" s="779"/>
      <c r="Q255" s="779"/>
      <c r="R255" s="779"/>
      <c r="S255" s="779"/>
      <c r="T255" s="779"/>
      <c r="U255" s="779"/>
      <c r="V255" s="779"/>
      <c r="W255" s="779"/>
      <c r="X255" s="779"/>
      <c r="Y255" s="779"/>
      <c r="Z255" s="779"/>
      <c r="AA255" s="779"/>
    </row>
    <row r="256" spans="1:27" s="766" customFormat="1" ht="12" customHeight="1" x14ac:dyDescent="0.2">
      <c r="A256" s="847">
        <v>302</v>
      </c>
      <c r="B256" s="803">
        <v>8143</v>
      </c>
      <c r="C256" s="764" t="s">
        <v>480</v>
      </c>
      <c r="D256" s="764" t="s">
        <v>120</v>
      </c>
      <c r="E256" s="803">
        <v>2010</v>
      </c>
      <c r="F256" s="803"/>
      <c r="G256" s="801">
        <v>79456</v>
      </c>
      <c r="H256" s="801">
        <v>5972</v>
      </c>
      <c r="I256" s="764" t="s">
        <v>119</v>
      </c>
      <c r="J256" s="787" t="s">
        <v>365</v>
      </c>
      <c r="K256" s="793" t="s">
        <v>365</v>
      </c>
      <c r="L256" s="794" t="s">
        <v>481</v>
      </c>
      <c r="M256" s="781"/>
      <c r="N256" s="981"/>
      <c r="O256" s="782">
        <v>35000</v>
      </c>
      <c r="P256" s="782"/>
      <c r="Q256" s="782"/>
      <c r="R256" s="782"/>
      <c r="S256" s="782"/>
      <c r="T256" s="782"/>
      <c r="U256" s="782"/>
      <c r="V256" s="782"/>
      <c r="W256" s="782"/>
      <c r="X256" s="782"/>
      <c r="Y256" s="782"/>
      <c r="Z256" s="782"/>
      <c r="AA256" s="782"/>
    </row>
    <row r="257" spans="1:27" s="766" customFormat="1" ht="12" customHeight="1" x14ac:dyDescent="0.2">
      <c r="A257" s="847">
        <v>310</v>
      </c>
      <c r="B257" s="803">
        <v>6686</v>
      </c>
      <c r="C257" s="764" t="s">
        <v>295</v>
      </c>
      <c r="D257" s="764" t="s">
        <v>120</v>
      </c>
      <c r="E257" s="803">
        <v>2005</v>
      </c>
      <c r="F257" s="803">
        <v>570</v>
      </c>
      <c r="G257" s="801" t="s">
        <v>1</v>
      </c>
      <c r="H257" s="801">
        <v>17</v>
      </c>
      <c r="I257" s="764" t="s">
        <v>119</v>
      </c>
      <c r="J257" s="787" t="s">
        <v>366</v>
      </c>
      <c r="K257" s="793" t="s">
        <v>445</v>
      </c>
      <c r="L257" s="794"/>
      <c r="M257" s="781"/>
      <c r="N257" s="981"/>
      <c r="O257" s="782">
        <v>70000</v>
      </c>
      <c r="P257" s="782"/>
      <c r="Q257" s="782"/>
      <c r="R257" s="782"/>
      <c r="S257" s="782"/>
      <c r="T257" s="782"/>
      <c r="U257" s="782"/>
      <c r="V257" s="782"/>
      <c r="W257" s="782"/>
      <c r="X257" s="782"/>
      <c r="Y257" s="782"/>
      <c r="Z257" s="782"/>
      <c r="AA257" s="782"/>
    </row>
    <row r="258" spans="1:27" s="766" customFormat="1" ht="12" customHeight="1" x14ac:dyDescent="0.2">
      <c r="A258" s="847">
        <v>313</v>
      </c>
      <c r="B258" s="803">
        <v>8171</v>
      </c>
      <c r="C258" s="764" t="s">
        <v>525</v>
      </c>
      <c r="D258" s="764" t="s">
        <v>69</v>
      </c>
      <c r="E258" s="803">
        <v>2012</v>
      </c>
      <c r="F258" s="803"/>
      <c r="G258" s="801">
        <v>17968</v>
      </c>
      <c r="H258" s="801">
        <v>3691</v>
      </c>
      <c r="I258" s="764" t="s">
        <v>119</v>
      </c>
      <c r="J258" s="787" t="s">
        <v>365</v>
      </c>
      <c r="K258" s="793" t="s">
        <v>365</v>
      </c>
      <c r="L258" s="794" t="s">
        <v>526</v>
      </c>
      <c r="M258" s="781"/>
      <c r="N258" s="981"/>
      <c r="O258" s="782"/>
      <c r="P258" s="782"/>
      <c r="Q258" s="782"/>
      <c r="R258" s="782"/>
      <c r="S258" s="782"/>
      <c r="T258" s="782"/>
      <c r="U258" s="782">
        <v>30000</v>
      </c>
      <c r="V258" s="782"/>
      <c r="W258" s="782"/>
      <c r="X258" s="782">
        <v>10000</v>
      </c>
      <c r="Y258" s="782"/>
      <c r="Z258" s="782"/>
      <c r="AA258" s="782"/>
    </row>
    <row r="259" spans="1:27" s="766" customFormat="1" ht="12" customHeight="1" x14ac:dyDescent="0.2">
      <c r="A259" s="847">
        <v>314</v>
      </c>
      <c r="B259" s="803">
        <v>6145</v>
      </c>
      <c r="C259" s="764" t="s">
        <v>216</v>
      </c>
      <c r="D259" s="764" t="s">
        <v>120</v>
      </c>
      <c r="E259" s="803">
        <v>2004</v>
      </c>
      <c r="F259" s="803"/>
      <c r="G259" s="801">
        <v>10610</v>
      </c>
      <c r="H259" s="801">
        <v>300</v>
      </c>
      <c r="I259" s="764" t="s">
        <v>119</v>
      </c>
      <c r="J259" s="787" t="s">
        <v>366</v>
      </c>
      <c r="K259" s="793" t="s">
        <v>445</v>
      </c>
      <c r="L259" s="794"/>
      <c r="M259" s="781"/>
      <c r="N259" s="981">
        <v>75000</v>
      </c>
      <c r="O259" s="782"/>
      <c r="P259" s="782"/>
      <c r="Q259" s="782"/>
      <c r="R259" s="782"/>
      <c r="S259" s="782"/>
      <c r="T259" s="782"/>
      <c r="U259" s="782"/>
      <c r="V259" s="782"/>
      <c r="W259" s="782"/>
      <c r="X259" s="782"/>
      <c r="Y259" s="782"/>
      <c r="Z259" s="782"/>
      <c r="AA259" s="782"/>
    </row>
    <row r="260" spans="1:27" s="766" customFormat="1" ht="12" customHeight="1" x14ac:dyDescent="0.2">
      <c r="A260" s="847">
        <v>316</v>
      </c>
      <c r="B260" s="803">
        <v>8056</v>
      </c>
      <c r="C260" s="764" t="s">
        <v>424</v>
      </c>
      <c r="D260" s="764" t="s">
        <v>120</v>
      </c>
      <c r="E260" s="803">
        <v>2006</v>
      </c>
      <c r="F260" s="803">
        <v>328</v>
      </c>
      <c r="G260" s="801"/>
      <c r="H260" s="801">
        <v>12</v>
      </c>
      <c r="I260" s="764" t="s">
        <v>119</v>
      </c>
      <c r="J260" s="787" t="s">
        <v>365</v>
      </c>
      <c r="K260" s="793" t="s">
        <v>446</v>
      </c>
      <c r="L260" s="794"/>
      <c r="M260" s="781"/>
      <c r="N260" s="981"/>
      <c r="O260" s="782"/>
      <c r="P260" s="782"/>
      <c r="Q260" s="782"/>
      <c r="R260" s="782">
        <v>15000</v>
      </c>
      <c r="S260" s="782"/>
      <c r="T260" s="782"/>
      <c r="U260" s="782"/>
      <c r="V260" s="782"/>
      <c r="W260" s="782"/>
      <c r="X260" s="782"/>
      <c r="Y260" s="782"/>
      <c r="Z260" s="782"/>
      <c r="AA260" s="782"/>
    </row>
    <row r="261" spans="1:27" s="766" customFormat="1" ht="12" customHeight="1" x14ac:dyDescent="0.2">
      <c r="A261" s="847">
        <v>317</v>
      </c>
      <c r="B261" s="803"/>
      <c r="C261" s="764" t="s">
        <v>494</v>
      </c>
      <c r="D261" s="764" t="s">
        <v>69</v>
      </c>
      <c r="E261" s="803">
        <v>2009</v>
      </c>
      <c r="F261" s="803">
        <v>650</v>
      </c>
      <c r="G261" s="801"/>
      <c r="H261" s="801">
        <v>129</v>
      </c>
      <c r="I261" s="764" t="s">
        <v>119</v>
      </c>
      <c r="J261" s="787"/>
      <c r="K261" s="793"/>
      <c r="L261" s="794"/>
      <c r="M261" s="781"/>
      <c r="N261" s="981"/>
      <c r="O261" s="782"/>
      <c r="P261" s="782"/>
      <c r="Q261" s="782"/>
      <c r="R261" s="782"/>
      <c r="S261" s="782"/>
      <c r="T261" s="782"/>
      <c r="U261" s="782"/>
      <c r="V261" s="782"/>
      <c r="W261" s="782"/>
      <c r="X261" s="782"/>
      <c r="Y261" s="782"/>
      <c r="Z261" s="782"/>
      <c r="AA261" s="782"/>
    </row>
    <row r="262" spans="1:27" s="766" customFormat="1" ht="12" customHeight="1" x14ac:dyDescent="0.2">
      <c r="A262" s="847">
        <v>318</v>
      </c>
      <c r="B262" s="803">
        <v>9810</v>
      </c>
      <c r="C262" s="764" t="s">
        <v>658</v>
      </c>
      <c r="D262" s="764" t="s">
        <v>69</v>
      </c>
      <c r="E262" s="803">
        <v>2015</v>
      </c>
      <c r="F262" s="803"/>
      <c r="G262" s="801">
        <v>8049</v>
      </c>
      <c r="H262" s="801">
        <v>2499</v>
      </c>
      <c r="I262" s="764" t="s">
        <v>119</v>
      </c>
      <c r="J262" s="787" t="s">
        <v>365</v>
      </c>
      <c r="K262" s="793" t="s">
        <v>365</v>
      </c>
      <c r="L262" s="794" t="s">
        <v>1</v>
      </c>
      <c r="M262" s="781"/>
      <c r="N262" s="981"/>
      <c r="O262" s="782"/>
      <c r="P262" s="782"/>
      <c r="Q262" s="782"/>
      <c r="R262" s="782"/>
      <c r="S262" s="782">
        <v>35000</v>
      </c>
      <c r="T262" s="782"/>
      <c r="U262" s="782"/>
      <c r="V262" s="782"/>
      <c r="W262" s="782">
        <v>35000</v>
      </c>
      <c r="X262" s="782"/>
      <c r="Y262" s="782"/>
      <c r="Z262" s="782"/>
      <c r="AA262" s="782"/>
    </row>
    <row r="263" spans="1:27" s="766" customFormat="1" ht="12" customHeight="1" x14ac:dyDescent="0.2">
      <c r="A263" s="847">
        <v>319</v>
      </c>
      <c r="B263" s="803">
        <v>9818</v>
      </c>
      <c r="C263" s="764" t="s">
        <v>658</v>
      </c>
      <c r="D263" s="764" t="s">
        <v>69</v>
      </c>
      <c r="E263" s="803">
        <v>2015</v>
      </c>
      <c r="F263" s="803"/>
      <c r="G263" s="801">
        <v>2659</v>
      </c>
      <c r="H263" s="801">
        <v>1145</v>
      </c>
      <c r="I263" s="764" t="s">
        <v>119</v>
      </c>
      <c r="J263" s="787" t="s">
        <v>365</v>
      </c>
      <c r="K263" s="793" t="s">
        <v>365</v>
      </c>
      <c r="L263" s="794" t="s">
        <v>1</v>
      </c>
      <c r="M263" s="781"/>
      <c r="N263" s="981"/>
      <c r="O263" s="782"/>
      <c r="P263" s="782"/>
      <c r="Q263" s="782"/>
      <c r="R263" s="782"/>
      <c r="S263" s="782">
        <v>35000</v>
      </c>
      <c r="T263" s="782"/>
      <c r="U263" s="782"/>
      <c r="V263" s="782"/>
      <c r="W263" s="782">
        <v>35000</v>
      </c>
      <c r="X263" s="782"/>
      <c r="Y263" s="782"/>
      <c r="Z263" s="782"/>
      <c r="AA263" s="782"/>
    </row>
    <row r="264" spans="1:27" s="766" customFormat="1" ht="12" customHeight="1" x14ac:dyDescent="0.2">
      <c r="A264" s="847">
        <v>321</v>
      </c>
      <c r="B264" s="803">
        <v>8056</v>
      </c>
      <c r="C264" s="764" t="s">
        <v>425</v>
      </c>
      <c r="D264" s="764" t="s">
        <v>69</v>
      </c>
      <c r="E264" s="803">
        <v>2011</v>
      </c>
      <c r="F264" s="803">
        <v>2049</v>
      </c>
      <c r="G264" s="801">
        <v>0</v>
      </c>
      <c r="H264" s="801">
        <v>423</v>
      </c>
      <c r="I264" s="764" t="s">
        <v>119</v>
      </c>
      <c r="J264" s="787" t="s">
        <v>158</v>
      </c>
      <c r="K264" s="793"/>
      <c r="L264" s="794"/>
      <c r="M264" s="781"/>
      <c r="N264" s="981"/>
      <c r="O264" s="782"/>
      <c r="P264" s="782"/>
      <c r="Q264" s="782"/>
      <c r="R264" s="782"/>
      <c r="S264" s="782"/>
      <c r="T264" s="782"/>
      <c r="U264" s="782"/>
      <c r="V264" s="782"/>
      <c r="W264" s="782"/>
      <c r="X264" s="782"/>
      <c r="Y264" s="782"/>
      <c r="Z264" s="782"/>
      <c r="AA264" s="782"/>
    </row>
    <row r="265" spans="1:27" s="766" customFormat="1" ht="12" customHeight="1" x14ac:dyDescent="0.2">
      <c r="A265" s="847">
        <v>323</v>
      </c>
      <c r="B265" s="803">
        <v>9602</v>
      </c>
      <c r="C265" s="764" t="s">
        <v>208</v>
      </c>
      <c r="D265" s="764" t="s">
        <v>69</v>
      </c>
      <c r="E265" s="803">
        <v>2015</v>
      </c>
      <c r="F265" s="803"/>
      <c r="G265" s="801">
        <v>2801</v>
      </c>
      <c r="H265" s="801">
        <v>1392</v>
      </c>
      <c r="I265" s="764" t="s">
        <v>119</v>
      </c>
      <c r="J265" s="787"/>
      <c r="K265" s="793"/>
      <c r="L265" s="794"/>
      <c r="M265" s="781"/>
      <c r="N265" s="981"/>
      <c r="O265" s="782"/>
      <c r="P265" s="782"/>
      <c r="Q265" s="782"/>
      <c r="R265" s="782"/>
      <c r="S265" s="782"/>
      <c r="T265" s="782"/>
      <c r="U265" s="782"/>
      <c r="V265" s="782"/>
      <c r="W265" s="782"/>
      <c r="X265" s="782"/>
      <c r="Y265" s="782"/>
      <c r="Z265" s="782"/>
      <c r="AA265" s="782"/>
    </row>
    <row r="266" spans="1:27" s="766" customFormat="1" ht="12" customHeight="1" x14ac:dyDescent="0.2">
      <c r="A266" s="847">
        <v>324</v>
      </c>
      <c r="B266" s="803">
        <v>6622</v>
      </c>
      <c r="C266" s="764" t="s">
        <v>252</v>
      </c>
      <c r="D266" s="764" t="s">
        <v>69</v>
      </c>
      <c r="E266" s="803">
        <v>2004</v>
      </c>
      <c r="F266" s="803">
        <v>2881</v>
      </c>
      <c r="G266" s="801"/>
      <c r="H266" s="801">
        <v>377</v>
      </c>
      <c r="I266" s="764" t="s">
        <v>119</v>
      </c>
      <c r="J266" s="787" t="s">
        <v>367</v>
      </c>
      <c r="K266" s="793" t="s">
        <v>445</v>
      </c>
      <c r="L266" s="794" t="s">
        <v>696</v>
      </c>
      <c r="M266" s="781"/>
      <c r="N266" s="981">
        <v>60000</v>
      </c>
      <c r="O266" s="782"/>
      <c r="P266" s="782"/>
      <c r="Q266" s="782"/>
      <c r="R266" s="782"/>
      <c r="S266" s="782"/>
      <c r="T266" s="782"/>
      <c r="U266" s="782"/>
      <c r="V266" s="782">
        <v>45000</v>
      </c>
      <c r="W266" s="782"/>
      <c r="X266" s="782"/>
      <c r="Y266" s="782"/>
      <c r="Z266" s="782"/>
      <c r="AA266" s="782"/>
    </row>
    <row r="267" spans="1:27" s="766" customFormat="1" ht="12" customHeight="1" x14ac:dyDescent="0.2">
      <c r="A267" s="847">
        <v>328</v>
      </c>
      <c r="B267" s="803">
        <v>6152</v>
      </c>
      <c r="C267" s="764" t="s">
        <v>425</v>
      </c>
      <c r="D267" s="764" t="s">
        <v>121</v>
      </c>
      <c r="E267" s="803">
        <v>2008</v>
      </c>
      <c r="F267" s="803">
        <v>2989</v>
      </c>
      <c r="G267" s="801" t="s">
        <v>1</v>
      </c>
      <c r="H267" s="801">
        <v>391</v>
      </c>
      <c r="I267" s="764" t="s">
        <v>119</v>
      </c>
      <c r="J267" s="787" t="s">
        <v>367</v>
      </c>
      <c r="K267" s="793" t="s">
        <v>445</v>
      </c>
      <c r="L267" s="794"/>
      <c r="M267" s="781"/>
      <c r="N267" s="981"/>
      <c r="O267" s="782">
        <v>270000</v>
      </c>
      <c r="P267" s="782"/>
      <c r="Q267" s="782"/>
      <c r="R267" s="782"/>
      <c r="S267" s="782"/>
      <c r="T267" s="782"/>
      <c r="U267" s="782">
        <v>270000</v>
      </c>
      <c r="V267" s="782"/>
      <c r="W267" s="782"/>
      <c r="X267" s="782"/>
      <c r="Y267" s="782"/>
      <c r="Z267" s="782"/>
      <c r="AA267" s="782"/>
    </row>
    <row r="268" spans="1:27" s="766" customFormat="1" ht="12" customHeight="1" x14ac:dyDescent="0.2">
      <c r="A268" s="847">
        <v>329</v>
      </c>
      <c r="B268" s="803"/>
      <c r="C268" s="764" t="s">
        <v>458</v>
      </c>
      <c r="D268" s="764" t="s">
        <v>107</v>
      </c>
      <c r="E268" s="803">
        <v>1995</v>
      </c>
      <c r="F268" s="803">
        <v>9983</v>
      </c>
      <c r="G268" s="801" t="s">
        <v>1</v>
      </c>
      <c r="H268" s="801">
        <v>310</v>
      </c>
      <c r="I268" s="764" t="s">
        <v>119</v>
      </c>
      <c r="J268" s="787" t="s">
        <v>444</v>
      </c>
      <c r="K268" s="793" t="s">
        <v>220</v>
      </c>
      <c r="L268" s="794" t="s">
        <v>527</v>
      </c>
      <c r="M268" s="781"/>
      <c r="N268" s="981"/>
      <c r="O268" s="782"/>
      <c r="P268" s="782"/>
      <c r="Q268" s="782"/>
      <c r="R268" s="782"/>
      <c r="S268" s="782"/>
      <c r="T268" s="782"/>
      <c r="U268" s="782"/>
      <c r="V268" s="782"/>
      <c r="W268" s="782"/>
      <c r="X268" s="782"/>
      <c r="Y268" s="782"/>
      <c r="Z268" s="782"/>
      <c r="AA268" s="782"/>
    </row>
    <row r="269" spans="1:27" s="766" customFormat="1" ht="12" customHeight="1" x14ac:dyDescent="0.2">
      <c r="A269" s="847">
        <v>330</v>
      </c>
      <c r="B269" s="803">
        <v>7051</v>
      </c>
      <c r="C269" s="764" t="s">
        <v>312</v>
      </c>
      <c r="D269" s="764" t="s">
        <v>77</v>
      </c>
      <c r="E269" s="803" t="s">
        <v>65</v>
      </c>
      <c r="F269" s="803">
        <v>362</v>
      </c>
      <c r="G269" s="801" t="s">
        <v>51</v>
      </c>
      <c r="H269" s="801">
        <v>4</v>
      </c>
      <c r="I269" s="764" t="s">
        <v>119</v>
      </c>
      <c r="J269" s="787" t="s">
        <v>367</v>
      </c>
      <c r="K269" s="793" t="s">
        <v>365</v>
      </c>
      <c r="L269" s="794"/>
      <c r="M269" s="781"/>
      <c r="N269" s="981"/>
      <c r="O269" s="782"/>
      <c r="P269" s="782">
        <v>20000</v>
      </c>
      <c r="Q269" s="782"/>
      <c r="R269" s="782"/>
      <c r="S269" s="782"/>
      <c r="T269" s="782"/>
      <c r="U269" s="782"/>
      <c r="V269" s="782"/>
      <c r="W269" s="782"/>
      <c r="X269" s="782"/>
      <c r="Y269" s="782"/>
      <c r="Z269" s="782"/>
      <c r="AA269" s="782"/>
    </row>
    <row r="270" spans="1:27" s="766" customFormat="1" ht="12" customHeight="1" x14ac:dyDescent="0.2">
      <c r="A270" s="847">
        <v>332</v>
      </c>
      <c r="B270" s="803"/>
      <c r="C270" s="764" t="s">
        <v>109</v>
      </c>
      <c r="D270" s="764" t="s">
        <v>107</v>
      </c>
      <c r="E270" s="803">
        <v>1997</v>
      </c>
      <c r="F270" s="803">
        <v>12305</v>
      </c>
      <c r="G270" s="801" t="s">
        <v>1</v>
      </c>
      <c r="H270" s="801">
        <v>815</v>
      </c>
      <c r="I270" s="764" t="s">
        <v>119</v>
      </c>
      <c r="J270" s="787" t="s">
        <v>367</v>
      </c>
      <c r="K270" s="793" t="s">
        <v>445</v>
      </c>
      <c r="L270" s="794" t="s">
        <v>476</v>
      </c>
      <c r="M270" s="781">
        <v>235000</v>
      </c>
      <c r="N270" s="981"/>
      <c r="O270" s="782"/>
      <c r="P270" s="782"/>
      <c r="Q270" s="782"/>
      <c r="R270" s="782"/>
      <c r="S270" s="782"/>
      <c r="T270" s="782"/>
      <c r="U270" s="782"/>
      <c r="V270" s="782"/>
      <c r="W270" s="782"/>
      <c r="X270" s="782"/>
      <c r="Y270" s="782"/>
      <c r="Z270" s="782"/>
      <c r="AA270" s="782"/>
    </row>
    <row r="271" spans="1:27" s="766" customFormat="1" ht="12" customHeight="1" x14ac:dyDescent="0.2">
      <c r="A271" s="847">
        <v>334</v>
      </c>
      <c r="B271" s="803">
        <v>8177</v>
      </c>
      <c r="C271" s="764" t="s">
        <v>543</v>
      </c>
      <c r="D271" s="764" t="s">
        <v>69</v>
      </c>
      <c r="E271" s="803">
        <v>2012</v>
      </c>
      <c r="F271" s="803">
        <v>3509</v>
      </c>
      <c r="G271" s="801" t="s">
        <v>1</v>
      </c>
      <c r="H271" s="801">
        <v>1020</v>
      </c>
      <c r="I271" s="764" t="s">
        <v>119</v>
      </c>
      <c r="J271" s="787" t="s">
        <v>367</v>
      </c>
      <c r="K271" s="793" t="s">
        <v>445</v>
      </c>
      <c r="L271" s="794"/>
      <c r="M271" s="781"/>
      <c r="N271" s="981">
        <v>35000</v>
      </c>
      <c r="O271" s="782"/>
      <c r="P271" s="782"/>
      <c r="Q271" s="782"/>
      <c r="R271" s="782"/>
      <c r="S271" s="782">
        <v>35000</v>
      </c>
      <c r="T271" s="782"/>
      <c r="U271" s="782"/>
      <c r="V271" s="782"/>
      <c r="W271" s="782">
        <v>30000</v>
      </c>
      <c r="X271" s="782"/>
      <c r="Y271" s="782"/>
      <c r="Z271" s="782"/>
      <c r="AA271" s="782"/>
    </row>
    <row r="272" spans="1:27" s="766" customFormat="1" ht="12" customHeight="1" x14ac:dyDescent="0.2">
      <c r="A272" s="847">
        <v>335</v>
      </c>
      <c r="B272" s="803">
        <v>6624</v>
      </c>
      <c r="C272" s="764" t="s">
        <v>118</v>
      </c>
      <c r="D272" s="764" t="s">
        <v>123</v>
      </c>
      <c r="E272" s="803">
        <v>2004</v>
      </c>
      <c r="F272" s="803">
        <v>9929</v>
      </c>
      <c r="G272" s="801"/>
      <c r="H272" s="801">
        <v>421</v>
      </c>
      <c r="I272" s="764" t="s">
        <v>119</v>
      </c>
      <c r="J272" s="787" t="s">
        <v>367</v>
      </c>
      <c r="K272" s="793" t="s">
        <v>445</v>
      </c>
      <c r="L272" s="794"/>
      <c r="M272" s="781"/>
      <c r="N272" s="981"/>
      <c r="O272" s="782"/>
      <c r="P272" s="782">
        <v>235000</v>
      </c>
      <c r="Q272" s="782"/>
      <c r="R272" s="782"/>
      <c r="S272" s="782"/>
      <c r="T272" s="782"/>
      <c r="U272" s="782"/>
      <c r="V272" s="782"/>
      <c r="W272" s="782">
        <v>235000</v>
      </c>
      <c r="X272" s="782"/>
      <c r="Y272" s="782"/>
      <c r="Z272" s="782"/>
      <c r="AA272" s="782"/>
    </row>
    <row r="273" spans="1:27" s="766" customFormat="1" ht="12" customHeight="1" x14ac:dyDescent="0.2">
      <c r="A273" s="847">
        <v>336</v>
      </c>
      <c r="B273" s="803">
        <v>8057</v>
      </c>
      <c r="C273" s="764" t="s">
        <v>426</v>
      </c>
      <c r="D273" s="764" t="s">
        <v>123</v>
      </c>
      <c r="E273" s="803">
        <v>2008</v>
      </c>
      <c r="F273" s="803">
        <v>7242</v>
      </c>
      <c r="G273" s="801"/>
      <c r="H273" s="801">
        <v>745</v>
      </c>
      <c r="I273" s="764" t="s">
        <v>119</v>
      </c>
      <c r="J273" s="787" t="s">
        <v>365</v>
      </c>
      <c r="K273" s="793" t="s">
        <v>446</v>
      </c>
      <c r="L273" s="794" t="s">
        <v>512</v>
      </c>
      <c r="M273" s="781">
        <v>45000</v>
      </c>
      <c r="N273" s="981"/>
      <c r="O273" s="782"/>
      <c r="P273" s="782"/>
      <c r="Q273" s="782">
        <v>45000</v>
      </c>
      <c r="R273" s="782"/>
      <c r="S273" s="782"/>
      <c r="T273" s="782"/>
      <c r="U273" s="782"/>
      <c r="V273" s="782">
        <v>45000</v>
      </c>
      <c r="W273" s="782"/>
      <c r="X273" s="782"/>
      <c r="Y273" s="782"/>
      <c r="Z273" s="782"/>
      <c r="AA273" s="782"/>
    </row>
    <row r="274" spans="1:27" s="766" customFormat="1" ht="12" customHeight="1" x14ac:dyDescent="0.2">
      <c r="A274" s="847">
        <v>337</v>
      </c>
      <c r="B274" s="803">
        <v>8067</v>
      </c>
      <c r="C274" s="764" t="s">
        <v>426</v>
      </c>
      <c r="D274" s="764" t="s">
        <v>123</v>
      </c>
      <c r="E274" s="803">
        <v>2008</v>
      </c>
      <c r="F274" s="803">
        <v>7334</v>
      </c>
      <c r="G274" s="801"/>
      <c r="H274" s="801">
        <v>1254</v>
      </c>
      <c r="I274" s="764" t="s">
        <v>119</v>
      </c>
      <c r="J274" s="787" t="s">
        <v>365</v>
      </c>
      <c r="K274" s="793" t="s">
        <v>446</v>
      </c>
      <c r="L274" s="794" t="s">
        <v>518</v>
      </c>
      <c r="M274" s="781">
        <v>45000</v>
      </c>
      <c r="N274" s="981"/>
      <c r="O274" s="782"/>
      <c r="P274" s="782"/>
      <c r="Q274" s="782">
        <v>45000</v>
      </c>
      <c r="R274" s="782"/>
      <c r="S274" s="782"/>
      <c r="T274" s="782"/>
      <c r="U274" s="782"/>
      <c r="V274" s="782">
        <v>45000</v>
      </c>
      <c r="W274" s="782"/>
      <c r="X274" s="782"/>
      <c r="Y274" s="782"/>
      <c r="Z274" s="782"/>
      <c r="AA274" s="782"/>
    </row>
    <row r="275" spans="1:27" s="766" customFormat="1" ht="12" customHeight="1" x14ac:dyDescent="0.2">
      <c r="A275" s="847">
        <v>338</v>
      </c>
      <c r="B275" s="803">
        <v>8183</v>
      </c>
      <c r="C275" s="764" t="s">
        <v>426</v>
      </c>
      <c r="D275" s="764" t="s">
        <v>123</v>
      </c>
      <c r="E275" s="803">
        <v>2008</v>
      </c>
      <c r="F275" s="803">
        <v>5893</v>
      </c>
      <c r="G275" s="801"/>
      <c r="H275" s="801">
        <v>702</v>
      </c>
      <c r="I275" s="764" t="s">
        <v>119</v>
      </c>
      <c r="J275" s="787" t="s">
        <v>365</v>
      </c>
      <c r="K275" s="793" t="s">
        <v>446</v>
      </c>
      <c r="L275" s="794" t="s">
        <v>518</v>
      </c>
      <c r="M275" s="781">
        <v>45000</v>
      </c>
      <c r="N275" s="981"/>
      <c r="O275" s="782"/>
      <c r="P275" s="782"/>
      <c r="Q275" s="782">
        <v>45000</v>
      </c>
      <c r="R275" s="782"/>
      <c r="S275" s="782"/>
      <c r="T275" s="782"/>
      <c r="U275" s="782"/>
      <c r="V275" s="782"/>
      <c r="W275" s="782">
        <v>45000</v>
      </c>
      <c r="X275" s="782"/>
      <c r="Y275" s="782"/>
      <c r="Z275" s="782"/>
      <c r="AA275" s="782"/>
    </row>
    <row r="276" spans="1:27" s="766" customFormat="1" ht="12" customHeight="1" x14ac:dyDescent="0.2">
      <c r="A276" s="847">
        <v>339</v>
      </c>
      <c r="B276" s="803">
        <v>8184</v>
      </c>
      <c r="C276" s="764" t="s">
        <v>426</v>
      </c>
      <c r="D276" s="764" t="s">
        <v>123</v>
      </c>
      <c r="E276" s="803">
        <v>2008</v>
      </c>
      <c r="F276" s="803">
        <v>9785</v>
      </c>
      <c r="G276" s="801" t="s">
        <v>220</v>
      </c>
      <c r="H276" s="801">
        <v>1061</v>
      </c>
      <c r="I276" s="764" t="s">
        <v>119</v>
      </c>
      <c r="J276" s="787" t="s">
        <v>365</v>
      </c>
      <c r="K276" s="793" t="s">
        <v>446</v>
      </c>
      <c r="L276" s="794" t="s">
        <v>512</v>
      </c>
      <c r="M276" s="781">
        <v>45000</v>
      </c>
      <c r="N276" s="981"/>
      <c r="O276" s="782"/>
      <c r="P276" s="782"/>
      <c r="Q276" s="782">
        <v>45000</v>
      </c>
      <c r="R276" s="782"/>
      <c r="S276" s="782"/>
      <c r="T276" s="782"/>
      <c r="U276" s="782"/>
      <c r="V276" s="782"/>
      <c r="W276" s="782">
        <v>45000</v>
      </c>
      <c r="X276" s="782"/>
      <c r="Y276" s="782"/>
      <c r="Z276" s="782"/>
      <c r="AA276" s="782"/>
    </row>
    <row r="277" spans="1:27" s="766" customFormat="1" ht="12" customHeight="1" x14ac:dyDescent="0.2">
      <c r="A277" s="847">
        <v>374</v>
      </c>
      <c r="B277" s="803"/>
      <c r="C277" s="764" t="s">
        <v>677</v>
      </c>
      <c r="D277" s="764" t="s">
        <v>123</v>
      </c>
      <c r="E277" s="803">
        <v>1956</v>
      </c>
      <c r="F277" s="803" t="s">
        <v>220</v>
      </c>
      <c r="G277" s="801" t="s">
        <v>220</v>
      </c>
      <c r="H277" s="801" t="s">
        <v>220</v>
      </c>
      <c r="I277" s="764" t="s">
        <v>119</v>
      </c>
      <c r="J277" s="787" t="s">
        <v>365</v>
      </c>
      <c r="K277" s="793" t="s">
        <v>446</v>
      </c>
      <c r="L277" s="794" t="s">
        <v>678</v>
      </c>
      <c r="M277" s="781"/>
      <c r="N277" s="981"/>
      <c r="O277" s="782"/>
      <c r="P277" s="782"/>
      <c r="Q277" s="782"/>
      <c r="R277" s="782"/>
      <c r="S277" s="782"/>
      <c r="T277" s="782"/>
      <c r="U277" s="782"/>
      <c r="V277" s="782"/>
      <c r="W277" s="782"/>
      <c r="X277" s="782"/>
      <c r="Y277" s="782"/>
      <c r="Z277" s="782"/>
      <c r="AA277" s="782"/>
    </row>
    <row r="278" spans="1:27" s="766" customFormat="1" ht="12" customHeight="1" x14ac:dyDescent="0.2">
      <c r="A278" s="847">
        <v>381</v>
      </c>
      <c r="B278" s="803"/>
      <c r="C278" s="764" t="s">
        <v>112</v>
      </c>
      <c r="D278" s="764" t="s">
        <v>110</v>
      </c>
      <c r="E278" s="803">
        <v>1951</v>
      </c>
      <c r="F278" s="803" t="s">
        <v>220</v>
      </c>
      <c r="G278" s="801" t="s">
        <v>220</v>
      </c>
      <c r="H278" s="801" t="s">
        <v>220</v>
      </c>
      <c r="I278" s="764" t="s">
        <v>119</v>
      </c>
      <c r="J278" s="787" t="s">
        <v>444</v>
      </c>
      <c r="K278" s="793" t="s">
        <v>447</v>
      </c>
      <c r="L278" s="794"/>
      <c r="M278" s="781"/>
      <c r="N278" s="981"/>
      <c r="O278" s="782"/>
      <c r="P278" s="782"/>
      <c r="Q278" s="782"/>
      <c r="R278" s="782"/>
      <c r="S278" s="782"/>
      <c r="T278" s="782"/>
      <c r="U278" s="782"/>
      <c r="V278" s="782"/>
      <c r="W278" s="782"/>
      <c r="X278" s="782"/>
      <c r="Y278" s="782"/>
      <c r="Z278" s="782"/>
      <c r="AA278" s="782"/>
    </row>
    <row r="279" spans="1:27" s="766" customFormat="1" ht="12" customHeight="1" x14ac:dyDescent="0.2">
      <c r="A279" s="847">
        <v>385</v>
      </c>
      <c r="B279" s="803"/>
      <c r="C279" s="764" t="s">
        <v>113</v>
      </c>
      <c r="D279" s="764" t="s">
        <v>110</v>
      </c>
      <c r="E279" s="803">
        <v>1986</v>
      </c>
      <c r="F279" s="803" t="s">
        <v>220</v>
      </c>
      <c r="G279" s="801" t="s">
        <v>220</v>
      </c>
      <c r="H279" s="801" t="s">
        <v>220</v>
      </c>
      <c r="I279" s="764" t="s">
        <v>119</v>
      </c>
      <c r="J279" s="787" t="s">
        <v>367</v>
      </c>
      <c r="K279" s="793" t="s">
        <v>445</v>
      </c>
      <c r="L279" s="794"/>
      <c r="M279" s="781"/>
      <c r="N279" s="981"/>
      <c r="O279" s="782"/>
      <c r="P279" s="782"/>
      <c r="Q279" s="782"/>
      <c r="R279" s="782"/>
      <c r="S279" s="782"/>
      <c r="T279" s="782"/>
      <c r="U279" s="782"/>
      <c r="V279" s="782"/>
      <c r="W279" s="782"/>
      <c r="X279" s="782"/>
      <c r="Y279" s="782"/>
      <c r="Z279" s="782"/>
      <c r="AA279" s="782"/>
    </row>
    <row r="280" spans="1:27" s="766" customFormat="1" ht="12" customHeight="1" x14ac:dyDescent="0.2">
      <c r="A280" s="847">
        <v>387</v>
      </c>
      <c r="B280" s="803"/>
      <c r="C280" s="764" t="s">
        <v>114</v>
      </c>
      <c r="D280" s="764" t="s">
        <v>123</v>
      </c>
      <c r="E280" s="803">
        <v>1999</v>
      </c>
      <c r="F280" s="803">
        <v>49</v>
      </c>
      <c r="G280" s="801" t="s">
        <v>220</v>
      </c>
      <c r="H280" s="801" t="s">
        <v>220</v>
      </c>
      <c r="I280" s="764" t="s">
        <v>119</v>
      </c>
      <c r="J280" s="787" t="s">
        <v>367</v>
      </c>
      <c r="K280" s="793" t="s">
        <v>445</v>
      </c>
      <c r="L280" s="794"/>
      <c r="M280" s="781"/>
      <c r="N280" s="981"/>
      <c r="O280" s="782"/>
      <c r="P280" s="782"/>
      <c r="Q280" s="782"/>
      <c r="R280" s="782">
        <v>41000</v>
      </c>
      <c r="S280" s="782"/>
      <c r="T280" s="782"/>
      <c r="U280" s="782"/>
      <c r="V280" s="782">
        <v>41000</v>
      </c>
      <c r="W280" s="782"/>
      <c r="X280" s="782"/>
      <c r="Y280" s="782"/>
      <c r="Z280" s="782"/>
      <c r="AA280" s="782"/>
    </row>
    <row r="281" spans="1:27" s="766" customFormat="1" ht="12" customHeight="1" x14ac:dyDescent="0.2">
      <c r="A281" s="847">
        <v>388</v>
      </c>
      <c r="B281" s="803"/>
      <c r="C281" s="764" t="s">
        <v>114</v>
      </c>
      <c r="D281" s="764" t="s">
        <v>123</v>
      </c>
      <c r="E281" s="803">
        <v>1999</v>
      </c>
      <c r="F281" s="803">
        <v>228</v>
      </c>
      <c r="G281" s="801" t="s">
        <v>220</v>
      </c>
      <c r="H281" s="801">
        <v>0</v>
      </c>
      <c r="I281" s="764" t="s">
        <v>119</v>
      </c>
      <c r="J281" s="787" t="s">
        <v>367</v>
      </c>
      <c r="K281" s="793" t="s">
        <v>445</v>
      </c>
      <c r="L281" s="794"/>
      <c r="M281" s="781"/>
      <c r="N281" s="981"/>
      <c r="O281" s="782"/>
      <c r="P281" s="782"/>
      <c r="Q281" s="782"/>
      <c r="R281" s="782">
        <v>41000</v>
      </c>
      <c r="S281" s="782"/>
      <c r="T281" s="782"/>
      <c r="U281" s="782"/>
      <c r="V281" s="782">
        <v>41000</v>
      </c>
      <c r="W281" s="782"/>
      <c r="X281" s="782"/>
      <c r="Y281" s="782"/>
      <c r="Z281" s="782"/>
      <c r="AA281" s="782"/>
    </row>
    <row r="282" spans="1:27" s="766" customFormat="1" ht="12" customHeight="1" x14ac:dyDescent="0.2">
      <c r="A282" s="847">
        <v>390</v>
      </c>
      <c r="B282" s="803"/>
      <c r="C282" s="764" t="s">
        <v>114</v>
      </c>
      <c r="D282" s="764" t="s">
        <v>123</v>
      </c>
      <c r="E282" s="803">
        <v>2002</v>
      </c>
      <c r="F282" s="803" t="s">
        <v>220</v>
      </c>
      <c r="G282" s="801" t="s">
        <v>220</v>
      </c>
      <c r="H282" s="801" t="s">
        <v>220</v>
      </c>
      <c r="I282" s="764" t="s">
        <v>119</v>
      </c>
      <c r="J282" s="787" t="s">
        <v>367</v>
      </c>
      <c r="K282" s="793" t="s">
        <v>445</v>
      </c>
      <c r="L282" s="794"/>
      <c r="M282" s="781"/>
      <c r="N282" s="981"/>
      <c r="O282" s="782"/>
      <c r="P282" s="782"/>
      <c r="Q282" s="782"/>
      <c r="R282" s="782">
        <v>41000</v>
      </c>
      <c r="S282" s="782"/>
      <c r="T282" s="782"/>
      <c r="U282" s="782"/>
      <c r="V282" s="782">
        <v>41000</v>
      </c>
      <c r="W282" s="782"/>
      <c r="X282" s="782"/>
      <c r="Y282" s="782"/>
      <c r="Z282" s="782"/>
      <c r="AA282" s="782"/>
    </row>
    <row r="283" spans="1:27" s="766" customFormat="1" ht="12" customHeight="1" x14ac:dyDescent="0.2">
      <c r="A283" s="847">
        <v>392</v>
      </c>
      <c r="B283" s="803"/>
      <c r="C283" s="764" t="s">
        <v>313</v>
      </c>
      <c r="D283" s="764" t="s">
        <v>123</v>
      </c>
      <c r="E283" s="803">
        <v>2005</v>
      </c>
      <c r="F283" s="803">
        <v>640</v>
      </c>
      <c r="G283" s="801"/>
      <c r="H283" s="801">
        <v>0</v>
      </c>
      <c r="I283" s="764" t="s">
        <v>119</v>
      </c>
      <c r="J283" s="787" t="s">
        <v>367</v>
      </c>
      <c r="K283" s="793" t="s">
        <v>445</v>
      </c>
      <c r="L283" s="794"/>
      <c r="M283" s="781"/>
      <c r="N283" s="981"/>
      <c r="O283" s="782"/>
      <c r="P283" s="782"/>
      <c r="Q283" s="782"/>
      <c r="R283" s="782"/>
      <c r="S283" s="782"/>
      <c r="T283" s="782"/>
      <c r="U283" s="782"/>
      <c r="V283" s="782"/>
      <c r="W283" s="782"/>
      <c r="X283" s="782"/>
      <c r="Y283" s="782"/>
      <c r="Z283" s="782"/>
      <c r="AA283" s="782"/>
    </row>
    <row r="284" spans="1:27" s="766" customFormat="1" ht="12" customHeight="1" x14ac:dyDescent="0.2">
      <c r="A284" s="847" t="s">
        <v>115</v>
      </c>
      <c r="B284" s="803"/>
      <c r="C284" s="764" t="s">
        <v>314</v>
      </c>
      <c r="D284" s="764" t="s">
        <v>123</v>
      </c>
      <c r="E284" s="803">
        <v>1957</v>
      </c>
      <c r="F284" s="803" t="s">
        <v>220</v>
      </c>
      <c r="G284" s="801" t="s">
        <v>220</v>
      </c>
      <c r="H284" s="801" t="s">
        <v>220</v>
      </c>
      <c r="I284" s="764" t="s">
        <v>119</v>
      </c>
      <c r="J284" s="787" t="s">
        <v>367</v>
      </c>
      <c r="K284" s="793" t="s">
        <v>445</v>
      </c>
      <c r="L284" s="794"/>
      <c r="M284" s="781"/>
      <c r="N284" s="981"/>
      <c r="O284" s="782"/>
      <c r="P284" s="782"/>
      <c r="Q284" s="782"/>
      <c r="R284" s="782"/>
      <c r="S284" s="782"/>
      <c r="T284" s="782"/>
      <c r="U284" s="782"/>
      <c r="V284" s="782"/>
      <c r="W284" s="782"/>
      <c r="X284" s="782"/>
      <c r="Y284" s="782"/>
      <c r="Z284" s="782"/>
      <c r="AA284" s="782"/>
    </row>
    <row r="285" spans="1:27" s="766" customFormat="1" ht="12" customHeight="1" x14ac:dyDescent="0.2">
      <c r="A285" s="847" t="s">
        <v>116</v>
      </c>
      <c r="B285" s="803"/>
      <c r="C285" s="764" t="s">
        <v>117</v>
      </c>
      <c r="D285" s="764" t="s">
        <v>123</v>
      </c>
      <c r="E285" s="803">
        <v>1999</v>
      </c>
      <c r="F285" s="803" t="s">
        <v>220</v>
      </c>
      <c r="G285" s="801" t="s">
        <v>220</v>
      </c>
      <c r="H285" s="801" t="s">
        <v>220</v>
      </c>
      <c r="I285" s="764" t="s">
        <v>119</v>
      </c>
      <c r="J285" s="787" t="s">
        <v>367</v>
      </c>
      <c r="K285" s="793" t="s">
        <v>445</v>
      </c>
      <c r="L285" s="794"/>
      <c r="M285" s="781"/>
      <c r="N285" s="981"/>
      <c r="O285" s="782"/>
      <c r="P285" s="782"/>
      <c r="Q285" s="782"/>
      <c r="R285" s="782"/>
      <c r="S285" s="782"/>
      <c r="T285" s="782"/>
      <c r="U285" s="782">
        <v>8000</v>
      </c>
      <c r="V285" s="782"/>
      <c r="W285" s="782"/>
      <c r="X285" s="782"/>
      <c r="Y285" s="782"/>
      <c r="Z285" s="782"/>
      <c r="AA285" s="782"/>
    </row>
    <row r="286" spans="1:27" s="766" customFormat="1" ht="12" customHeight="1" x14ac:dyDescent="0.2">
      <c r="A286" s="847" t="s">
        <v>124</v>
      </c>
      <c r="B286" s="803"/>
      <c r="C286" s="764" t="s">
        <v>118</v>
      </c>
      <c r="D286" s="764" t="s">
        <v>123</v>
      </c>
      <c r="E286" s="803">
        <v>1995</v>
      </c>
      <c r="F286" s="803">
        <v>324</v>
      </c>
      <c r="G286" s="801" t="s">
        <v>575</v>
      </c>
      <c r="H286" s="801">
        <v>0</v>
      </c>
      <c r="I286" s="764" t="s">
        <v>119</v>
      </c>
      <c r="J286" s="787" t="s">
        <v>248</v>
      </c>
      <c r="K286" s="793" t="s">
        <v>447</v>
      </c>
      <c r="L286" s="794" t="s">
        <v>477</v>
      </c>
      <c r="M286" s="781"/>
      <c r="N286" s="981"/>
      <c r="O286" s="782"/>
      <c r="P286" s="782"/>
      <c r="Q286" s="782"/>
      <c r="R286" s="782"/>
      <c r="S286" s="782">
        <v>25000</v>
      </c>
      <c r="T286" s="782"/>
      <c r="U286" s="782"/>
      <c r="V286" s="782"/>
      <c r="W286" s="782"/>
      <c r="X286" s="782"/>
      <c r="Y286" s="782"/>
      <c r="Z286" s="782"/>
      <c r="AA286" s="782"/>
    </row>
    <row r="287" spans="1:27" s="854" customFormat="1" ht="12" customHeight="1" x14ac:dyDescent="0.2">
      <c r="A287" s="854" t="s">
        <v>558</v>
      </c>
      <c r="B287" s="128"/>
      <c r="C287" s="128">
        <f>COUNTA(A256:A286)</f>
        <v>31</v>
      </c>
      <c r="D287" s="855"/>
      <c r="E287" s="856"/>
      <c r="F287" s="856"/>
      <c r="G287" s="857"/>
      <c r="H287" s="857"/>
      <c r="I287" s="855"/>
      <c r="J287" s="858"/>
      <c r="K287" s="859"/>
      <c r="L287" s="859"/>
      <c r="M287" s="860">
        <f>SUM(M256:M286)</f>
        <v>415000</v>
      </c>
      <c r="N287" s="860">
        <f t="shared" ref="N287:AA287" si="10">SUM(N256:N286)</f>
        <v>170000</v>
      </c>
      <c r="O287" s="860">
        <f t="shared" si="10"/>
        <v>375000</v>
      </c>
      <c r="P287" s="860">
        <f t="shared" si="10"/>
        <v>255000</v>
      </c>
      <c r="Q287" s="860">
        <f t="shared" si="10"/>
        <v>180000</v>
      </c>
      <c r="R287" s="860">
        <f t="shared" si="10"/>
        <v>138000</v>
      </c>
      <c r="S287" s="860">
        <f t="shared" si="10"/>
        <v>130000</v>
      </c>
      <c r="T287" s="860">
        <f t="shared" si="10"/>
        <v>0</v>
      </c>
      <c r="U287" s="860">
        <f t="shared" si="10"/>
        <v>308000</v>
      </c>
      <c r="V287" s="860">
        <f t="shared" si="10"/>
        <v>258000</v>
      </c>
      <c r="W287" s="860">
        <f t="shared" si="10"/>
        <v>425000</v>
      </c>
      <c r="X287" s="860">
        <f t="shared" si="10"/>
        <v>10000</v>
      </c>
      <c r="Y287" s="860">
        <f t="shared" si="10"/>
        <v>0</v>
      </c>
      <c r="Z287" s="860">
        <f t="shared" si="10"/>
        <v>0</v>
      </c>
      <c r="AA287" s="860">
        <f t="shared" si="10"/>
        <v>0</v>
      </c>
    </row>
    <row r="288" spans="1:27" ht="12" customHeight="1" thickBot="1" x14ac:dyDescent="0.25"/>
    <row r="289" spans="1:27" s="766" customFormat="1" ht="12" customHeight="1" x14ac:dyDescent="0.2">
      <c r="A289" s="844"/>
      <c r="B289" s="799"/>
      <c r="C289" s="784" t="s">
        <v>155</v>
      </c>
      <c r="D289" s="784"/>
      <c r="E289" s="799">
        <v>340</v>
      </c>
      <c r="F289" s="799"/>
      <c r="G289" s="799"/>
      <c r="H289" s="799"/>
      <c r="I289" s="784"/>
      <c r="J289" s="784"/>
      <c r="K289" s="784"/>
      <c r="L289" s="784"/>
      <c r="M289" s="786"/>
      <c r="N289" s="919"/>
      <c r="O289" s="786"/>
      <c r="P289" s="786"/>
      <c r="Q289" s="786"/>
      <c r="R289" s="786"/>
      <c r="S289" s="786"/>
      <c r="T289" s="786"/>
      <c r="U289" s="786"/>
      <c r="V289" s="786"/>
      <c r="W289" s="786"/>
      <c r="X289" s="786"/>
      <c r="Y289" s="786"/>
      <c r="Z289" s="786"/>
      <c r="AA289" s="786"/>
    </row>
    <row r="290" spans="1:27" s="766" customFormat="1" ht="12" customHeight="1" x14ac:dyDescent="0.2">
      <c r="A290" s="845" t="s">
        <v>2</v>
      </c>
      <c r="B290" s="773" t="s">
        <v>19</v>
      </c>
      <c r="C290" s="767" t="s">
        <v>21</v>
      </c>
      <c r="D290" s="767" t="s">
        <v>8</v>
      </c>
      <c r="E290" s="775" t="s">
        <v>0</v>
      </c>
      <c r="F290" s="775" t="s">
        <v>18</v>
      </c>
      <c r="G290" s="776" t="s">
        <v>3</v>
      </c>
      <c r="H290" s="776" t="s">
        <v>91</v>
      </c>
      <c r="I290" s="767" t="s">
        <v>22</v>
      </c>
      <c r="J290" s="768" t="s">
        <v>22</v>
      </c>
      <c r="K290" s="768" t="s">
        <v>451</v>
      </c>
      <c r="L290" s="792" t="s">
        <v>473</v>
      </c>
      <c r="M290" s="779" t="s">
        <v>24</v>
      </c>
      <c r="N290" s="920" t="s">
        <v>25</v>
      </c>
      <c r="O290" s="779" t="s">
        <v>26</v>
      </c>
      <c r="P290" s="779" t="s">
        <v>27</v>
      </c>
      <c r="Q290" s="779" t="s">
        <v>28</v>
      </c>
      <c r="R290" s="779" t="s">
        <v>127</v>
      </c>
      <c r="S290" s="779" t="s">
        <v>156</v>
      </c>
      <c r="T290" s="779" t="s">
        <v>210</v>
      </c>
      <c r="U290" s="779" t="s">
        <v>211</v>
      </c>
      <c r="V290" s="779" t="s">
        <v>212</v>
      </c>
      <c r="W290" s="779" t="s">
        <v>551</v>
      </c>
      <c r="X290" s="779" t="s">
        <v>552</v>
      </c>
      <c r="Y290" s="779" t="s">
        <v>553</v>
      </c>
      <c r="Z290" s="779" t="s">
        <v>554</v>
      </c>
      <c r="AA290" s="779" t="s">
        <v>555</v>
      </c>
    </row>
    <row r="291" spans="1:27" s="766" customFormat="1" ht="12" customHeight="1" x14ac:dyDescent="0.2">
      <c r="A291" s="845" t="s">
        <v>20</v>
      </c>
      <c r="B291" s="773" t="s">
        <v>20</v>
      </c>
      <c r="C291" s="767" t="s">
        <v>122</v>
      </c>
      <c r="D291" s="767" t="s">
        <v>17</v>
      </c>
      <c r="E291" s="775"/>
      <c r="F291" s="775"/>
      <c r="G291" s="776"/>
      <c r="H291" s="776" t="s">
        <v>488</v>
      </c>
      <c r="I291" s="767" t="s">
        <v>23</v>
      </c>
      <c r="J291" s="768" t="s">
        <v>363</v>
      </c>
      <c r="K291" s="768" t="s">
        <v>450</v>
      </c>
      <c r="L291" s="792"/>
      <c r="M291" s="779"/>
      <c r="N291" s="920"/>
      <c r="O291" s="779"/>
      <c r="P291" s="779"/>
      <c r="Q291" s="779"/>
      <c r="R291" s="779"/>
      <c r="S291" s="779"/>
      <c r="T291" s="779"/>
      <c r="U291" s="779"/>
      <c r="V291" s="779"/>
      <c r="W291" s="779"/>
      <c r="X291" s="779"/>
      <c r="Y291" s="779"/>
      <c r="Z291" s="779"/>
      <c r="AA291" s="779"/>
    </row>
    <row r="292" spans="1:27" s="766" customFormat="1" ht="12" customHeight="1" x14ac:dyDescent="0.2">
      <c r="A292" s="847">
        <v>601</v>
      </c>
      <c r="B292" s="803">
        <v>1643</v>
      </c>
      <c r="C292" s="764" t="s">
        <v>154</v>
      </c>
      <c r="D292" s="764" t="s">
        <v>173</v>
      </c>
      <c r="E292" s="803">
        <v>1974</v>
      </c>
      <c r="F292" s="803">
        <v>6537</v>
      </c>
      <c r="G292" s="801"/>
      <c r="H292" s="801">
        <v>22</v>
      </c>
      <c r="I292" s="764" t="s">
        <v>404</v>
      </c>
      <c r="J292" s="787" t="s">
        <v>444</v>
      </c>
      <c r="K292" s="793" t="s">
        <v>446</v>
      </c>
      <c r="L292" s="794"/>
      <c r="M292" s="781"/>
      <c r="N292" s="981"/>
      <c r="O292" s="782"/>
      <c r="P292" s="782"/>
      <c r="Q292" s="782"/>
      <c r="R292" s="782">
        <v>56000</v>
      </c>
      <c r="S292" s="782"/>
      <c r="T292" s="782"/>
      <c r="U292" s="782"/>
      <c r="V292" s="782"/>
      <c r="W292" s="782"/>
      <c r="X292" s="782"/>
      <c r="Y292" s="782"/>
      <c r="Z292" s="782"/>
      <c r="AA292" s="782"/>
    </row>
    <row r="293" spans="1:27" s="766" customFormat="1" ht="12" customHeight="1" x14ac:dyDescent="0.2">
      <c r="A293" s="847">
        <v>602</v>
      </c>
      <c r="B293" s="803">
        <v>4058</v>
      </c>
      <c r="C293" s="764" t="s">
        <v>576</v>
      </c>
      <c r="D293" s="764" t="s">
        <v>174</v>
      </c>
      <c r="E293" s="803">
        <v>2013</v>
      </c>
      <c r="F293" s="803">
        <v>66</v>
      </c>
      <c r="G293" s="801"/>
      <c r="H293" s="801">
        <v>35</v>
      </c>
      <c r="I293" s="764" t="s">
        <v>404</v>
      </c>
      <c r="J293" s="787" t="s">
        <v>444</v>
      </c>
      <c r="K293" s="793" t="s">
        <v>446</v>
      </c>
      <c r="L293" s="794"/>
      <c r="M293" s="781"/>
      <c r="N293" s="981"/>
      <c r="O293" s="782"/>
      <c r="P293" s="782"/>
      <c r="Q293" s="782"/>
      <c r="R293" s="782"/>
      <c r="S293" s="782"/>
      <c r="T293" s="782"/>
      <c r="U293" s="782"/>
      <c r="V293" s="782"/>
      <c r="W293" s="782"/>
      <c r="X293" s="782">
        <v>38000</v>
      </c>
      <c r="Y293" s="782"/>
      <c r="Z293" s="782"/>
      <c r="AA293" s="782"/>
    </row>
    <row r="294" spans="1:27" s="766" customFormat="1" ht="12" customHeight="1" x14ac:dyDescent="0.2">
      <c r="A294" s="847">
        <v>604</v>
      </c>
      <c r="B294" s="803"/>
      <c r="C294" s="764" t="s">
        <v>181</v>
      </c>
      <c r="D294" s="764" t="s">
        <v>170</v>
      </c>
      <c r="E294" s="803">
        <v>2002</v>
      </c>
      <c r="F294" s="803">
        <v>230</v>
      </c>
      <c r="G294" s="801" t="s">
        <v>714</v>
      </c>
      <c r="H294" s="801" t="s">
        <v>157</v>
      </c>
      <c r="I294" s="764" t="s">
        <v>176</v>
      </c>
      <c r="J294" s="787" t="s">
        <v>444</v>
      </c>
      <c r="K294" s="793" t="s">
        <v>446</v>
      </c>
      <c r="L294" s="794"/>
      <c r="M294" s="781"/>
      <c r="N294" s="981"/>
      <c r="O294" s="782" t="s">
        <v>1</v>
      </c>
      <c r="P294" s="782"/>
      <c r="Q294" s="782"/>
      <c r="R294" s="782"/>
      <c r="S294" s="782">
        <v>4000</v>
      </c>
      <c r="T294" s="782"/>
      <c r="U294" s="782"/>
      <c r="V294" s="782"/>
      <c r="W294" s="782"/>
      <c r="X294" s="782"/>
      <c r="Y294" s="782"/>
      <c r="Z294" s="782"/>
      <c r="AA294" s="782"/>
    </row>
    <row r="295" spans="1:27" s="766" customFormat="1" ht="12" customHeight="1" x14ac:dyDescent="0.2">
      <c r="A295" s="847">
        <v>605</v>
      </c>
      <c r="B295" s="803">
        <v>8116</v>
      </c>
      <c r="C295" s="764" t="s">
        <v>250</v>
      </c>
      <c r="D295" s="764" t="s">
        <v>170</v>
      </c>
      <c r="E295" s="803">
        <v>2012</v>
      </c>
      <c r="F295" s="803">
        <v>1605</v>
      </c>
      <c r="G295" s="801"/>
      <c r="H295" s="801">
        <v>462</v>
      </c>
      <c r="I295" s="764" t="s">
        <v>176</v>
      </c>
      <c r="J295" s="787" t="s">
        <v>444</v>
      </c>
      <c r="K295" s="793" t="s">
        <v>365</v>
      </c>
      <c r="L295" s="794"/>
      <c r="M295" s="781"/>
      <c r="N295" s="981"/>
      <c r="O295" s="782"/>
      <c r="P295" s="782"/>
      <c r="Q295" s="782"/>
      <c r="R295" s="782"/>
      <c r="S295" s="782"/>
      <c r="T295" s="782"/>
      <c r="U295" s="782">
        <v>40000</v>
      </c>
      <c r="V295" s="782"/>
      <c r="W295" s="782"/>
      <c r="X295" s="782">
        <v>16000</v>
      </c>
      <c r="Y295" s="782"/>
      <c r="Z295" s="782"/>
      <c r="AA295" s="782"/>
    </row>
    <row r="296" spans="1:27" s="766" customFormat="1" ht="12" customHeight="1" x14ac:dyDescent="0.2">
      <c r="A296" s="847">
        <v>608</v>
      </c>
      <c r="B296" s="803"/>
      <c r="C296" s="764" t="s">
        <v>186</v>
      </c>
      <c r="D296" s="764" t="s">
        <v>170</v>
      </c>
      <c r="E296" s="803">
        <v>2002</v>
      </c>
      <c r="F296" s="803">
        <v>6513</v>
      </c>
      <c r="G296" s="801"/>
      <c r="H296" s="801">
        <v>489</v>
      </c>
      <c r="I296" s="764" t="s">
        <v>403</v>
      </c>
      <c r="J296" s="787" t="s">
        <v>367</v>
      </c>
      <c r="K296" s="793" t="s">
        <v>446</v>
      </c>
      <c r="L296" s="794"/>
      <c r="M296" s="781"/>
      <c r="N296" s="981">
        <v>45000</v>
      </c>
      <c r="O296" s="782"/>
      <c r="P296" s="782"/>
      <c r="Q296" s="782" t="s">
        <v>1</v>
      </c>
      <c r="R296" s="782"/>
      <c r="S296" s="782"/>
      <c r="T296" s="782"/>
      <c r="U296" s="782"/>
      <c r="V296" s="782"/>
      <c r="W296" s="782"/>
      <c r="X296" s="782"/>
      <c r="Y296" s="782"/>
      <c r="Z296" s="782"/>
      <c r="AA296" s="782"/>
    </row>
    <row r="297" spans="1:27" s="766" customFormat="1" ht="12" customHeight="1" x14ac:dyDescent="0.2">
      <c r="A297" s="847">
        <v>609</v>
      </c>
      <c r="B297" s="803"/>
      <c r="C297" s="764" t="s">
        <v>186</v>
      </c>
      <c r="D297" s="764" t="s">
        <v>170</v>
      </c>
      <c r="E297" s="803">
        <v>2001</v>
      </c>
      <c r="F297" s="803">
        <v>279</v>
      </c>
      <c r="G297" s="801" t="s">
        <v>712</v>
      </c>
      <c r="H297" s="801">
        <v>439</v>
      </c>
      <c r="I297" s="764" t="s">
        <v>404</v>
      </c>
      <c r="J297" s="787" t="s">
        <v>368</v>
      </c>
      <c r="K297" s="793" t="s">
        <v>446</v>
      </c>
      <c r="L297" s="794" t="s">
        <v>479</v>
      </c>
      <c r="M297" s="781"/>
      <c r="N297" s="981"/>
      <c r="O297" s="782"/>
      <c r="P297" s="782"/>
      <c r="Q297" s="782"/>
      <c r="R297" s="782"/>
      <c r="S297" s="782"/>
      <c r="T297" s="782">
        <v>40000</v>
      </c>
      <c r="U297" s="782"/>
      <c r="V297" s="782"/>
      <c r="W297" s="782"/>
      <c r="X297" s="782"/>
      <c r="Y297" s="782"/>
      <c r="Z297" s="782"/>
      <c r="AA297" s="782"/>
    </row>
    <row r="298" spans="1:27" s="766" customFormat="1" ht="12" customHeight="1" x14ac:dyDescent="0.2">
      <c r="A298" s="847">
        <v>610</v>
      </c>
      <c r="B298" s="803"/>
      <c r="C298" s="764" t="s">
        <v>182</v>
      </c>
      <c r="D298" s="764" t="s">
        <v>171</v>
      </c>
      <c r="E298" s="803">
        <v>2002</v>
      </c>
      <c r="F298" s="803">
        <v>2664</v>
      </c>
      <c r="G298" s="801"/>
      <c r="H298" s="801">
        <v>113</v>
      </c>
      <c r="I298" s="764" t="s">
        <v>176</v>
      </c>
      <c r="J298" s="787" t="s">
        <v>367</v>
      </c>
      <c r="K298" s="793" t="s">
        <v>446</v>
      </c>
      <c r="L298" s="794"/>
      <c r="M298" s="781"/>
      <c r="N298" s="981" t="s">
        <v>1</v>
      </c>
      <c r="O298" s="782">
        <v>25000</v>
      </c>
      <c r="P298" s="782"/>
      <c r="Q298" s="782"/>
      <c r="R298" s="782"/>
      <c r="S298" s="782"/>
      <c r="T298" s="782"/>
      <c r="U298" s="782"/>
      <c r="V298" s="782"/>
      <c r="W298" s="782"/>
      <c r="X298" s="782"/>
      <c r="Y298" s="782"/>
      <c r="Z298" s="782"/>
      <c r="AA298" s="782">
        <v>25000</v>
      </c>
    </row>
    <row r="299" spans="1:27" s="766" customFormat="1" ht="12" customHeight="1" x14ac:dyDescent="0.2">
      <c r="A299" s="847">
        <v>611</v>
      </c>
      <c r="B299" s="803">
        <v>8140</v>
      </c>
      <c r="C299" s="764" t="s">
        <v>548</v>
      </c>
      <c r="D299" s="764" t="s">
        <v>171</v>
      </c>
      <c r="E299" s="803">
        <v>2012</v>
      </c>
      <c r="F299" s="803">
        <v>259</v>
      </c>
      <c r="G299" s="801"/>
      <c r="H299" s="801">
        <v>954</v>
      </c>
      <c r="I299" s="764" t="s">
        <v>176</v>
      </c>
      <c r="J299" s="787" t="s">
        <v>367</v>
      </c>
      <c r="K299" s="793" t="s">
        <v>365</v>
      </c>
      <c r="L299" s="794"/>
      <c r="M299" s="781"/>
      <c r="N299" s="981"/>
      <c r="O299" s="782"/>
      <c r="P299" s="782"/>
      <c r="Q299" s="782"/>
      <c r="R299" s="782"/>
      <c r="S299" s="782"/>
      <c r="T299" s="782"/>
      <c r="U299" s="782"/>
      <c r="V299" s="782">
        <v>65000</v>
      </c>
      <c r="W299" s="782"/>
      <c r="X299" s="782"/>
      <c r="Y299" s="782"/>
      <c r="Z299" s="782"/>
      <c r="AA299" s="782"/>
    </row>
    <row r="300" spans="1:27" s="766" customFormat="1" ht="12" customHeight="1" x14ac:dyDescent="0.2">
      <c r="A300" s="847">
        <v>613</v>
      </c>
      <c r="B300" s="803">
        <v>8039</v>
      </c>
      <c r="C300" s="764" t="s">
        <v>87</v>
      </c>
      <c r="D300" s="764" t="s">
        <v>175</v>
      </c>
      <c r="E300" s="803">
        <v>2007</v>
      </c>
      <c r="F300" s="803">
        <v>662</v>
      </c>
      <c r="G300" s="801"/>
      <c r="H300" s="801">
        <v>30</v>
      </c>
      <c r="I300" s="764" t="s">
        <v>402</v>
      </c>
      <c r="J300" s="787" t="s">
        <v>365</v>
      </c>
      <c r="K300" s="793" t="s">
        <v>446</v>
      </c>
      <c r="L300" s="794"/>
      <c r="M300" s="781"/>
      <c r="N300" s="981"/>
      <c r="O300" s="782"/>
      <c r="P300" s="782" t="s">
        <v>1</v>
      </c>
      <c r="Q300" s="782"/>
      <c r="R300" s="782"/>
      <c r="S300" s="782">
        <v>25000</v>
      </c>
      <c r="T300" s="782" t="s">
        <v>1</v>
      </c>
      <c r="U300" s="782" t="s">
        <v>1</v>
      </c>
      <c r="V300" s="782"/>
      <c r="W300" s="782"/>
      <c r="X300" s="782"/>
      <c r="Y300" s="782"/>
      <c r="Z300" s="782"/>
      <c r="AA300" s="782"/>
    </row>
    <row r="301" spans="1:27" s="766" customFormat="1" ht="12" customHeight="1" x14ac:dyDescent="0.2">
      <c r="A301" s="847">
        <v>614</v>
      </c>
      <c r="B301" s="803"/>
      <c r="C301" s="764" t="s">
        <v>250</v>
      </c>
      <c r="D301" s="764" t="s">
        <v>171</v>
      </c>
      <c r="E301" s="803">
        <v>2004</v>
      </c>
      <c r="F301" s="803">
        <v>2462</v>
      </c>
      <c r="G301" s="801"/>
      <c r="H301" s="801">
        <v>0</v>
      </c>
      <c r="I301" s="764" t="s">
        <v>176</v>
      </c>
      <c r="J301" s="787" t="s">
        <v>444</v>
      </c>
      <c r="K301" s="793" t="s">
        <v>365</v>
      </c>
      <c r="L301" s="794"/>
      <c r="M301" s="781"/>
      <c r="N301" s="981"/>
      <c r="O301" s="782"/>
      <c r="P301" s="782"/>
      <c r="Q301" s="782"/>
      <c r="R301" s="782">
        <v>25000</v>
      </c>
      <c r="S301" s="782"/>
      <c r="T301" s="782"/>
      <c r="U301" s="782"/>
      <c r="V301" s="782"/>
      <c r="W301" s="782"/>
      <c r="X301" s="782"/>
      <c r="Y301" s="782"/>
      <c r="Z301" s="782">
        <v>25000</v>
      </c>
      <c r="AA301" s="782"/>
    </row>
    <row r="302" spans="1:27" s="766" customFormat="1" ht="12" customHeight="1" x14ac:dyDescent="0.2">
      <c r="A302" s="847">
        <v>615</v>
      </c>
      <c r="B302" s="803"/>
      <c r="C302" s="764" t="s">
        <v>186</v>
      </c>
      <c r="D302" s="764" t="s">
        <v>170</v>
      </c>
      <c r="E302" s="803">
        <v>2004</v>
      </c>
      <c r="F302" s="803">
        <v>3951</v>
      </c>
      <c r="G302" s="801"/>
      <c r="H302" s="801">
        <v>212</v>
      </c>
      <c r="I302" s="764" t="s">
        <v>402</v>
      </c>
      <c r="J302" s="787" t="s">
        <v>367</v>
      </c>
      <c r="K302" s="793" t="s">
        <v>446</v>
      </c>
      <c r="L302" s="794"/>
      <c r="M302" s="781"/>
      <c r="N302" s="981"/>
      <c r="O302" s="782">
        <v>45000</v>
      </c>
      <c r="P302" s="782"/>
      <c r="Q302" s="782"/>
      <c r="R302" s="782"/>
      <c r="S302" s="782"/>
      <c r="T302" s="782"/>
      <c r="U302" s="782"/>
      <c r="V302" s="782"/>
      <c r="W302" s="782"/>
      <c r="X302" s="782"/>
      <c r="Y302" s="782">
        <v>45000</v>
      </c>
      <c r="Z302" s="782"/>
      <c r="AA302" s="782"/>
    </row>
    <row r="303" spans="1:27" s="766" customFormat="1" ht="12" customHeight="1" x14ac:dyDescent="0.2">
      <c r="A303" s="847">
        <v>616</v>
      </c>
      <c r="B303" s="803"/>
      <c r="C303" s="764" t="s">
        <v>353</v>
      </c>
      <c r="D303" s="764" t="s">
        <v>354</v>
      </c>
      <c r="E303" s="803">
        <v>2004</v>
      </c>
      <c r="F303" s="803" t="s">
        <v>98</v>
      </c>
      <c r="G303" s="801"/>
      <c r="H303" s="801" t="s">
        <v>98</v>
      </c>
      <c r="I303" s="764" t="s">
        <v>402</v>
      </c>
      <c r="J303" s="787" t="s">
        <v>367</v>
      </c>
      <c r="K303" s="793" t="s">
        <v>446</v>
      </c>
      <c r="L303" s="794"/>
      <c r="M303" s="781"/>
      <c r="N303" s="981"/>
      <c r="O303" s="782"/>
      <c r="P303" s="782"/>
      <c r="Q303" s="782">
        <v>30000</v>
      </c>
      <c r="R303" s="782"/>
      <c r="S303" s="782"/>
      <c r="T303" s="782"/>
      <c r="U303" s="782"/>
      <c r="V303" s="782"/>
      <c r="W303" s="782">
        <v>30000</v>
      </c>
      <c r="X303" s="782"/>
      <c r="Y303" s="782"/>
      <c r="Z303" s="782"/>
      <c r="AA303" s="782"/>
    </row>
    <row r="304" spans="1:27" s="766" customFormat="1" ht="12" customHeight="1" x14ac:dyDescent="0.2">
      <c r="A304" s="847">
        <v>618</v>
      </c>
      <c r="B304" s="803"/>
      <c r="C304" s="764" t="s">
        <v>186</v>
      </c>
      <c r="D304" s="764" t="s">
        <v>170</v>
      </c>
      <c r="E304" s="803">
        <v>2007</v>
      </c>
      <c r="F304" s="803">
        <v>3184</v>
      </c>
      <c r="G304" s="801" t="s">
        <v>491</v>
      </c>
      <c r="H304" s="801">
        <v>158</v>
      </c>
      <c r="I304" s="764" t="s">
        <v>402</v>
      </c>
      <c r="J304" s="787" t="s">
        <v>368</v>
      </c>
      <c r="K304" s="793" t="s">
        <v>446</v>
      </c>
      <c r="L304" s="794"/>
      <c r="M304" s="781"/>
      <c r="N304" s="981"/>
      <c r="O304" s="782"/>
      <c r="P304" s="782">
        <v>45000</v>
      </c>
      <c r="Q304" s="782"/>
      <c r="R304" s="782"/>
      <c r="S304" s="782"/>
      <c r="T304" s="782"/>
      <c r="U304" s="782"/>
      <c r="V304" s="782"/>
      <c r="W304" s="782"/>
      <c r="X304" s="782"/>
      <c r="Y304" s="782"/>
      <c r="Z304" s="782"/>
      <c r="AA304" s="782"/>
    </row>
    <row r="305" spans="1:28" s="766" customFormat="1" ht="12" customHeight="1" x14ac:dyDescent="0.2">
      <c r="A305" s="847">
        <v>619</v>
      </c>
      <c r="B305" s="803">
        <v>9839</v>
      </c>
      <c r="C305" s="764" t="s">
        <v>548</v>
      </c>
      <c r="D305" s="764" t="s">
        <v>171</v>
      </c>
      <c r="E305" s="803">
        <v>2015</v>
      </c>
      <c r="F305" s="803">
        <v>20</v>
      </c>
      <c r="G305" s="801"/>
      <c r="H305" s="801" t="s">
        <v>158</v>
      </c>
      <c r="I305" s="764" t="s">
        <v>176</v>
      </c>
      <c r="J305" s="787" t="s">
        <v>367</v>
      </c>
      <c r="K305" s="793" t="s">
        <v>365</v>
      </c>
      <c r="L305" s="794"/>
      <c r="M305" s="781"/>
      <c r="N305" s="981"/>
      <c r="O305" s="782"/>
      <c r="P305" s="782"/>
      <c r="Q305" s="782"/>
      <c r="R305" s="782"/>
      <c r="S305" s="782"/>
      <c r="T305" s="782"/>
      <c r="U305" s="782"/>
      <c r="V305" s="782">
        <v>30000</v>
      </c>
      <c r="W305" s="782"/>
      <c r="X305" s="782"/>
      <c r="Y305" s="782"/>
      <c r="Z305" s="782"/>
      <c r="AA305" s="782"/>
    </row>
    <row r="306" spans="1:28" s="766" customFormat="1" ht="12" customHeight="1" x14ac:dyDescent="0.2">
      <c r="A306" s="847">
        <v>625</v>
      </c>
      <c r="B306" s="803">
        <v>8077</v>
      </c>
      <c r="C306" s="764" t="s">
        <v>496</v>
      </c>
      <c r="D306" s="764" t="s">
        <v>8</v>
      </c>
      <c r="E306" s="803">
        <v>2010</v>
      </c>
      <c r="F306" s="803">
        <v>838</v>
      </c>
      <c r="G306" s="801"/>
      <c r="H306" s="801">
        <v>171</v>
      </c>
      <c r="I306" s="764" t="s">
        <v>402</v>
      </c>
      <c r="J306" s="787" t="s">
        <v>367</v>
      </c>
      <c r="K306" s="793" t="s">
        <v>446</v>
      </c>
      <c r="L306" s="794"/>
      <c r="M306" s="781"/>
      <c r="N306" s="981"/>
      <c r="O306" s="782"/>
      <c r="P306" s="782"/>
      <c r="Q306" s="782"/>
      <c r="R306" s="782"/>
      <c r="S306" s="782"/>
      <c r="T306" s="782"/>
      <c r="U306" s="782"/>
      <c r="V306" s="782">
        <v>60000</v>
      </c>
      <c r="W306" s="782"/>
      <c r="X306" s="782"/>
      <c r="Y306" s="782"/>
      <c r="Z306" s="782"/>
      <c r="AA306" s="782"/>
    </row>
    <row r="307" spans="1:28" s="766" customFormat="1" ht="12" customHeight="1" x14ac:dyDescent="0.2">
      <c r="A307" s="847">
        <v>698</v>
      </c>
      <c r="B307" s="803">
        <v>9611</v>
      </c>
      <c r="C307" s="764" t="s">
        <v>250</v>
      </c>
      <c r="D307" s="764" t="s">
        <v>434</v>
      </c>
      <c r="E307" s="803">
        <v>2013</v>
      </c>
      <c r="F307" s="803">
        <v>292</v>
      </c>
      <c r="G307" s="801"/>
      <c r="H307" s="801">
        <v>116</v>
      </c>
      <c r="I307" s="764" t="s">
        <v>402</v>
      </c>
      <c r="J307" s="787" t="s">
        <v>444</v>
      </c>
      <c r="K307" s="793" t="s">
        <v>365</v>
      </c>
      <c r="L307" s="794"/>
      <c r="M307" s="781"/>
      <c r="N307" s="981" t="s">
        <v>1</v>
      </c>
      <c r="O307" s="782"/>
      <c r="P307" s="782"/>
      <c r="Q307" s="782"/>
      <c r="R307" s="782"/>
      <c r="S307" s="782"/>
      <c r="T307" s="782"/>
      <c r="U307" s="782"/>
      <c r="V307" s="782"/>
      <c r="W307" s="782"/>
      <c r="X307" s="782"/>
      <c r="Y307" s="782"/>
      <c r="Z307" s="782"/>
      <c r="AA307" s="782"/>
    </row>
    <row r="308" spans="1:28" s="766" customFormat="1" ht="12" customHeight="1" x14ac:dyDescent="0.2">
      <c r="A308" s="847"/>
      <c r="B308" s="803"/>
      <c r="C308" s="764"/>
      <c r="D308" s="764"/>
      <c r="E308" s="803"/>
      <c r="F308" s="803"/>
      <c r="G308" s="801"/>
      <c r="H308" s="801"/>
      <c r="I308" s="764"/>
      <c r="J308" s="787"/>
      <c r="K308" s="793"/>
      <c r="L308" s="794"/>
      <c r="M308" s="781"/>
      <c r="N308" s="981"/>
      <c r="O308" s="782"/>
      <c r="P308" s="782"/>
      <c r="Q308" s="782"/>
      <c r="R308" s="782"/>
      <c r="S308" s="782"/>
      <c r="T308" s="782"/>
      <c r="U308" s="782"/>
      <c r="V308" s="782"/>
      <c r="W308" s="782"/>
      <c r="X308" s="782"/>
      <c r="Y308" s="782"/>
      <c r="Z308" s="782"/>
      <c r="AA308" s="782"/>
    </row>
    <row r="309" spans="1:28" s="766" customFormat="1" ht="12" customHeight="1" x14ac:dyDescent="0.2">
      <c r="A309" s="854" t="s">
        <v>558</v>
      </c>
      <c r="B309" s="773"/>
      <c r="C309" s="128">
        <f>COUNTA(A292:A308)</f>
        <v>16</v>
      </c>
      <c r="D309" s="767"/>
      <c r="E309" s="775"/>
      <c r="F309" s="775"/>
      <c r="G309" s="776"/>
      <c r="H309" s="776"/>
      <c r="I309" s="767"/>
      <c r="J309" s="789"/>
      <c r="K309" s="790"/>
      <c r="L309" s="790"/>
      <c r="M309" s="860">
        <f>SUM(M292:M308)</f>
        <v>0</v>
      </c>
      <c r="N309" s="860">
        <f t="shared" ref="N309:AA309" si="11">SUM(N292:N308)</f>
        <v>45000</v>
      </c>
      <c r="O309" s="860">
        <f>SUM(O292:O308)</f>
        <v>70000</v>
      </c>
      <c r="P309" s="860">
        <f t="shared" si="11"/>
        <v>45000</v>
      </c>
      <c r="Q309" s="860">
        <f t="shared" si="11"/>
        <v>30000</v>
      </c>
      <c r="R309" s="860">
        <f t="shared" si="11"/>
        <v>81000</v>
      </c>
      <c r="S309" s="860">
        <f t="shared" si="11"/>
        <v>29000</v>
      </c>
      <c r="T309" s="860">
        <f t="shared" si="11"/>
        <v>40000</v>
      </c>
      <c r="U309" s="860">
        <f t="shared" si="11"/>
        <v>40000</v>
      </c>
      <c r="V309" s="860">
        <f t="shared" si="11"/>
        <v>155000</v>
      </c>
      <c r="W309" s="860">
        <f t="shared" si="11"/>
        <v>30000</v>
      </c>
      <c r="X309" s="860">
        <f t="shared" si="11"/>
        <v>54000</v>
      </c>
      <c r="Y309" s="860">
        <f t="shared" si="11"/>
        <v>45000</v>
      </c>
      <c r="Z309" s="860">
        <f t="shared" si="11"/>
        <v>25000</v>
      </c>
      <c r="AA309" s="860">
        <f t="shared" si="11"/>
        <v>25000</v>
      </c>
    </row>
    <row r="310" spans="1:28" ht="13.9" customHeight="1" thickBot="1" x14ac:dyDescent="0.25"/>
    <row r="311" spans="1:28" s="770" customFormat="1" ht="12" customHeight="1" x14ac:dyDescent="0.2">
      <c r="A311" s="848"/>
      <c r="B311" s="805"/>
      <c r="C311" s="784" t="s">
        <v>35</v>
      </c>
      <c r="D311" s="795"/>
      <c r="E311" s="799">
        <v>370</v>
      </c>
      <c r="F311" s="802"/>
      <c r="G311" s="802"/>
      <c r="H311" s="805"/>
      <c r="I311" s="795"/>
      <c r="J311" s="795" t="s">
        <v>1</v>
      </c>
      <c r="K311" s="795"/>
      <c r="L311" s="784"/>
      <c r="M311" s="796"/>
      <c r="N311" s="924"/>
      <c r="O311" s="796"/>
      <c r="P311" s="796"/>
      <c r="Q311" s="796"/>
      <c r="R311" s="796"/>
      <c r="S311" s="796"/>
      <c r="T311" s="796"/>
      <c r="U311" s="796"/>
      <c r="V311" s="796"/>
      <c r="W311" s="796"/>
      <c r="X311" s="796"/>
      <c r="Y311" s="796"/>
      <c r="Z311" s="796"/>
      <c r="AA311" s="796"/>
    </row>
    <row r="312" spans="1:28" s="766" customFormat="1" ht="12" customHeight="1" x14ac:dyDescent="0.2">
      <c r="A312" s="845" t="s">
        <v>2</v>
      </c>
      <c r="B312" s="773" t="s">
        <v>19</v>
      </c>
      <c r="C312" s="767" t="s">
        <v>21</v>
      </c>
      <c r="D312" s="767" t="s">
        <v>8</v>
      </c>
      <c r="E312" s="775" t="s">
        <v>0</v>
      </c>
      <c r="F312" s="775" t="s">
        <v>18</v>
      </c>
      <c r="G312" s="776" t="s">
        <v>3</v>
      </c>
      <c r="H312" s="776" t="s">
        <v>91</v>
      </c>
      <c r="I312" s="767" t="s">
        <v>22</v>
      </c>
      <c r="J312" s="768" t="s">
        <v>22</v>
      </c>
      <c r="K312" s="768" t="s">
        <v>451</v>
      </c>
      <c r="L312" s="792" t="s">
        <v>473</v>
      </c>
      <c r="M312" s="779" t="s">
        <v>24</v>
      </c>
      <c r="N312" s="920" t="s">
        <v>25</v>
      </c>
      <c r="O312" s="779" t="s">
        <v>26</v>
      </c>
      <c r="P312" s="779" t="s">
        <v>27</v>
      </c>
      <c r="Q312" s="779" t="s">
        <v>28</v>
      </c>
      <c r="R312" s="779" t="s">
        <v>127</v>
      </c>
      <c r="S312" s="779" t="s">
        <v>156</v>
      </c>
      <c r="T312" s="779" t="s">
        <v>210</v>
      </c>
      <c r="U312" s="779" t="s">
        <v>211</v>
      </c>
      <c r="V312" s="779" t="s">
        <v>212</v>
      </c>
      <c r="W312" s="779" t="s">
        <v>551</v>
      </c>
      <c r="X312" s="779" t="s">
        <v>552</v>
      </c>
      <c r="Y312" s="779" t="s">
        <v>553</v>
      </c>
      <c r="Z312" s="779" t="s">
        <v>554</v>
      </c>
      <c r="AA312" s="779" t="s">
        <v>555</v>
      </c>
    </row>
    <row r="313" spans="1:28" s="766" customFormat="1" ht="12" customHeight="1" x14ac:dyDescent="0.2">
      <c r="A313" s="845" t="s">
        <v>20</v>
      </c>
      <c r="B313" s="773" t="s">
        <v>20</v>
      </c>
      <c r="C313" s="767" t="s">
        <v>122</v>
      </c>
      <c r="D313" s="767" t="s">
        <v>17</v>
      </c>
      <c r="E313" s="775"/>
      <c r="F313" s="775"/>
      <c r="G313" s="776"/>
      <c r="H313" s="776" t="s">
        <v>488</v>
      </c>
      <c r="I313" s="767" t="s">
        <v>23</v>
      </c>
      <c r="J313" s="768" t="s">
        <v>363</v>
      </c>
      <c r="K313" s="768" t="s">
        <v>450</v>
      </c>
      <c r="L313" s="792"/>
      <c r="M313" s="779"/>
      <c r="N313" s="920"/>
      <c r="O313" s="779"/>
      <c r="P313" s="779"/>
      <c r="Q313" s="779"/>
      <c r="R313" s="779"/>
      <c r="S313" s="779"/>
      <c r="T313" s="779"/>
      <c r="U313" s="779"/>
      <c r="V313" s="779"/>
      <c r="W313" s="779"/>
      <c r="X313" s="779"/>
      <c r="Y313" s="779"/>
      <c r="Z313" s="779"/>
      <c r="AA313" s="779"/>
    </row>
    <row r="314" spans="1:28" s="766" customFormat="1" ht="12" customHeight="1" x14ac:dyDescent="0.2">
      <c r="A314" s="847">
        <v>201</v>
      </c>
      <c r="B314" s="803">
        <v>9641</v>
      </c>
      <c r="C314" s="764" t="s">
        <v>468</v>
      </c>
      <c r="D314" s="764" t="s">
        <v>579</v>
      </c>
      <c r="E314" s="803">
        <v>2014</v>
      </c>
      <c r="F314" s="803" t="s">
        <v>1</v>
      </c>
      <c r="G314" s="801">
        <v>4226</v>
      </c>
      <c r="H314" s="801">
        <v>2721</v>
      </c>
      <c r="I314" s="764" t="s">
        <v>5</v>
      </c>
      <c r="J314" s="787" t="s">
        <v>365</v>
      </c>
      <c r="K314" s="793" t="s">
        <v>365</v>
      </c>
      <c r="L314" s="794"/>
      <c r="M314" s="781"/>
      <c r="N314" s="981"/>
      <c r="O314" s="782"/>
      <c r="P314" s="782"/>
      <c r="Q314" s="782"/>
      <c r="R314" s="782"/>
      <c r="S314" s="782"/>
      <c r="T314" s="782"/>
      <c r="U314" s="782"/>
      <c r="V314" s="782"/>
      <c r="W314" s="782">
        <v>30000</v>
      </c>
      <c r="X314" s="782"/>
      <c r="Y314" s="782"/>
      <c r="Z314" s="782"/>
      <c r="AA314" s="782"/>
    </row>
    <row r="315" spans="1:28" s="766" customFormat="1" ht="12" customHeight="1" x14ac:dyDescent="0.2">
      <c r="A315" s="847">
        <v>202</v>
      </c>
      <c r="B315" s="803">
        <v>9638</v>
      </c>
      <c r="C315" s="764" t="s">
        <v>208</v>
      </c>
      <c r="D315" s="764" t="s">
        <v>579</v>
      </c>
      <c r="E315" s="803">
        <v>2014</v>
      </c>
      <c r="F315" s="803" t="s">
        <v>1</v>
      </c>
      <c r="G315" s="801">
        <v>11096</v>
      </c>
      <c r="H315" s="801">
        <v>6186</v>
      </c>
      <c r="I315" s="764" t="s">
        <v>5</v>
      </c>
      <c r="J315" s="787" t="s">
        <v>365</v>
      </c>
      <c r="K315" s="793" t="s">
        <v>365</v>
      </c>
      <c r="L315" s="794"/>
      <c r="M315" s="781"/>
      <c r="N315" s="981"/>
      <c r="O315" s="782"/>
      <c r="P315" s="782"/>
      <c r="Q315" s="782"/>
      <c r="R315" s="782"/>
      <c r="S315" s="782"/>
      <c r="T315" s="782"/>
      <c r="U315" s="782"/>
      <c r="V315" s="782">
        <v>30000</v>
      </c>
      <c r="W315" s="782"/>
      <c r="X315" s="782"/>
      <c r="Y315" s="782"/>
      <c r="Z315" s="782"/>
      <c r="AA315" s="782"/>
    </row>
    <row r="316" spans="1:28" s="766" customFormat="1" ht="12" customHeight="1" x14ac:dyDescent="0.2">
      <c r="A316" s="847">
        <v>205</v>
      </c>
      <c r="B316" s="803">
        <v>9850</v>
      </c>
      <c r="C316" s="764" t="s">
        <v>623</v>
      </c>
      <c r="D316" s="764" t="s">
        <v>69</v>
      </c>
      <c r="E316" s="803">
        <v>2015</v>
      </c>
      <c r="F316" s="803"/>
      <c r="G316" s="801">
        <v>3213</v>
      </c>
      <c r="H316" s="801">
        <v>1174</v>
      </c>
      <c r="I316" s="764" t="s">
        <v>5</v>
      </c>
      <c r="J316" s="787" t="s">
        <v>365</v>
      </c>
      <c r="K316" s="793" t="s">
        <v>365</v>
      </c>
      <c r="L316" s="794"/>
      <c r="M316" s="781"/>
      <c r="N316" s="981"/>
      <c r="O316" s="782"/>
      <c r="P316" s="782"/>
      <c r="Q316" s="782"/>
      <c r="R316" s="782"/>
      <c r="S316" s="782"/>
      <c r="T316" s="782"/>
      <c r="U316" s="782"/>
      <c r="V316" s="782"/>
      <c r="W316" s="782"/>
      <c r="X316" s="782"/>
      <c r="Y316" s="782"/>
      <c r="Z316" s="782"/>
      <c r="AA316" s="782"/>
      <c r="AB316" s="766">
        <v>40000</v>
      </c>
    </row>
    <row r="317" spans="1:28" s="766" customFormat="1" ht="12" customHeight="1" x14ac:dyDescent="0.2">
      <c r="A317" s="847">
        <v>208</v>
      </c>
      <c r="B317" s="803">
        <v>9652</v>
      </c>
      <c r="C317" s="764" t="s">
        <v>580</v>
      </c>
      <c r="D317" s="764" t="s">
        <v>579</v>
      </c>
      <c r="E317" s="803">
        <v>2013</v>
      </c>
      <c r="F317" s="803" t="s">
        <v>1</v>
      </c>
      <c r="G317" s="801">
        <v>8446</v>
      </c>
      <c r="H317" s="801">
        <v>3376</v>
      </c>
      <c r="I317" s="764" t="s">
        <v>5</v>
      </c>
      <c r="J317" s="787" t="s">
        <v>365</v>
      </c>
      <c r="K317" s="793" t="s">
        <v>365</v>
      </c>
      <c r="L317" s="794"/>
      <c r="M317" s="781"/>
      <c r="N317" s="981"/>
      <c r="O317" s="782"/>
      <c r="P317" s="782"/>
      <c r="Q317" s="782"/>
      <c r="R317" s="782"/>
      <c r="S317" s="782"/>
      <c r="T317" s="782"/>
      <c r="U317" s="782">
        <v>50000</v>
      </c>
      <c r="V317" s="782"/>
      <c r="W317" s="782"/>
      <c r="X317" s="782"/>
      <c r="Y317" s="782"/>
      <c r="Z317" s="782"/>
      <c r="AA317" s="782"/>
    </row>
    <row r="318" spans="1:28" s="766" customFormat="1" ht="12" customHeight="1" x14ac:dyDescent="0.2">
      <c r="A318" s="847">
        <v>209</v>
      </c>
      <c r="B318" s="803"/>
      <c r="C318" s="764" t="s">
        <v>410</v>
      </c>
      <c r="D318" s="764" t="s">
        <v>69</v>
      </c>
      <c r="E318" s="803">
        <v>2007</v>
      </c>
      <c r="F318" s="803" t="s">
        <v>220</v>
      </c>
      <c r="G318" s="801" t="s">
        <v>220</v>
      </c>
      <c r="H318" s="801" t="s">
        <v>220</v>
      </c>
      <c r="I318" s="764" t="s">
        <v>5</v>
      </c>
      <c r="J318" s="787" t="s">
        <v>365</v>
      </c>
      <c r="K318" s="793" t="s">
        <v>220</v>
      </c>
      <c r="L318" s="794"/>
      <c r="M318" s="781"/>
      <c r="N318" s="981">
        <v>21000</v>
      </c>
      <c r="O318" s="782"/>
      <c r="P318" s="782"/>
      <c r="Q318" s="782"/>
      <c r="R318" s="782"/>
      <c r="S318" s="782"/>
      <c r="T318" s="782"/>
      <c r="U318" s="782"/>
      <c r="V318" s="782"/>
      <c r="W318" s="782"/>
      <c r="X318" s="782"/>
      <c r="Y318" s="782"/>
      <c r="Z318" s="782"/>
      <c r="AA318" s="782"/>
    </row>
    <row r="319" spans="1:28" s="766" customFormat="1" ht="12" customHeight="1" x14ac:dyDescent="0.2">
      <c r="A319" s="847">
        <v>210</v>
      </c>
      <c r="B319" s="803">
        <v>8015</v>
      </c>
      <c r="C319" s="764" t="s">
        <v>544</v>
      </c>
      <c r="D319" s="764" t="s">
        <v>69</v>
      </c>
      <c r="E319" s="803">
        <v>2006</v>
      </c>
      <c r="F319" s="803"/>
      <c r="G319" s="801">
        <v>100344</v>
      </c>
      <c r="H319" s="801">
        <v>2771</v>
      </c>
      <c r="I319" s="764" t="s">
        <v>542</v>
      </c>
      <c r="J319" s="787" t="s">
        <v>367</v>
      </c>
      <c r="K319" s="793" t="s">
        <v>365</v>
      </c>
      <c r="L319" s="794" t="s">
        <v>545</v>
      </c>
      <c r="M319" s="781"/>
      <c r="N319" s="981"/>
      <c r="O319" s="782">
        <v>35000</v>
      </c>
      <c r="P319" s="782"/>
      <c r="Q319" s="782"/>
      <c r="R319" s="782"/>
      <c r="S319" s="782"/>
      <c r="T319" s="782"/>
      <c r="U319" s="782"/>
      <c r="V319" s="782"/>
      <c r="W319" s="782"/>
      <c r="X319" s="782"/>
      <c r="Y319" s="782"/>
      <c r="Z319" s="782"/>
      <c r="AA319" s="782"/>
    </row>
    <row r="320" spans="1:28" s="766" customFormat="1" ht="12" customHeight="1" x14ac:dyDescent="0.2">
      <c r="A320" s="847">
        <v>211</v>
      </c>
      <c r="B320" s="803">
        <v>8156</v>
      </c>
      <c r="C320" s="764" t="s">
        <v>436</v>
      </c>
      <c r="D320" s="764" t="s">
        <v>515</v>
      </c>
      <c r="E320" s="803">
        <v>2008</v>
      </c>
      <c r="F320" s="803">
        <v>846</v>
      </c>
      <c r="G320" s="801" t="s">
        <v>220</v>
      </c>
      <c r="H320" s="801">
        <v>22</v>
      </c>
      <c r="I320" s="764" t="s">
        <v>5</v>
      </c>
      <c r="J320" s="787" t="s">
        <v>365</v>
      </c>
      <c r="K320" s="793" t="s">
        <v>365</v>
      </c>
      <c r="L320" s="794"/>
      <c r="M320" s="781"/>
      <c r="N320" s="981"/>
      <c r="O320" s="782"/>
      <c r="P320" s="782">
        <v>20000</v>
      </c>
      <c r="Q320" s="782"/>
      <c r="R320" s="782"/>
      <c r="S320" s="782"/>
      <c r="T320" s="782"/>
      <c r="U320" s="782"/>
      <c r="V320" s="782"/>
      <c r="W320" s="782"/>
      <c r="X320" s="782"/>
      <c r="Y320" s="782"/>
      <c r="Z320" s="782"/>
      <c r="AA320" s="782"/>
    </row>
    <row r="321" spans="1:30" s="766" customFormat="1" ht="12" customHeight="1" x14ac:dyDescent="0.2">
      <c r="A321" s="847">
        <v>212</v>
      </c>
      <c r="B321" s="803">
        <v>8025</v>
      </c>
      <c r="C321" s="764" t="s">
        <v>493</v>
      </c>
      <c r="D321" s="764" t="s">
        <v>515</v>
      </c>
      <c r="E321" s="803">
        <v>2010</v>
      </c>
      <c r="F321" s="803">
        <v>393</v>
      </c>
      <c r="G321" s="801" t="s">
        <v>220</v>
      </c>
      <c r="H321" s="801">
        <v>6</v>
      </c>
      <c r="I321" s="764" t="s">
        <v>130</v>
      </c>
      <c r="J321" s="787" t="s">
        <v>365</v>
      </c>
      <c r="K321" s="793" t="s">
        <v>446</v>
      </c>
      <c r="L321" s="794"/>
      <c r="M321" s="781"/>
      <c r="N321" s="981"/>
      <c r="O321" s="782"/>
      <c r="P321" s="782"/>
      <c r="Q321" s="782">
        <v>40000</v>
      </c>
      <c r="R321" s="782"/>
      <c r="S321" s="782"/>
      <c r="T321" s="782"/>
      <c r="U321" s="782"/>
      <c r="V321" s="782"/>
      <c r="W321" s="782"/>
      <c r="X321" s="782"/>
      <c r="Y321" s="782"/>
      <c r="Z321" s="782">
        <v>40000</v>
      </c>
      <c r="AA321" s="782"/>
    </row>
    <row r="322" spans="1:30" s="766" customFormat="1" ht="12" customHeight="1" x14ac:dyDescent="0.2">
      <c r="A322" s="847">
        <v>214</v>
      </c>
      <c r="B322" s="803">
        <v>5354</v>
      </c>
      <c r="C322" s="764" t="s">
        <v>265</v>
      </c>
      <c r="D322" s="764" t="s">
        <v>69</v>
      </c>
      <c r="E322" s="803">
        <v>1998</v>
      </c>
      <c r="F322" s="803">
        <v>3958</v>
      </c>
      <c r="G322" s="801" t="s">
        <v>98</v>
      </c>
      <c r="H322" s="801">
        <v>315</v>
      </c>
      <c r="I322" s="764" t="s">
        <v>5</v>
      </c>
      <c r="J322" s="787" t="s">
        <v>367</v>
      </c>
      <c r="K322" s="793" t="s">
        <v>446</v>
      </c>
      <c r="L322" s="794"/>
      <c r="M322" s="781"/>
      <c r="N322" s="981"/>
      <c r="O322" s="782">
        <v>85000</v>
      </c>
      <c r="P322" s="782"/>
      <c r="Q322" s="782"/>
      <c r="R322" s="782"/>
      <c r="S322" s="782"/>
      <c r="T322" s="782"/>
      <c r="U322" s="782"/>
      <c r="V322" s="782"/>
      <c r="W322" s="782"/>
      <c r="X322" s="782"/>
      <c r="Y322" s="782"/>
      <c r="Z322" s="782"/>
      <c r="AA322" s="782"/>
    </row>
    <row r="323" spans="1:30" s="766" customFormat="1" ht="12" customHeight="1" x14ac:dyDescent="0.2">
      <c r="A323" s="847">
        <v>221</v>
      </c>
      <c r="B323" s="803">
        <v>9860</v>
      </c>
      <c r="C323" s="764" t="s">
        <v>623</v>
      </c>
      <c r="D323" s="764" t="s">
        <v>261</v>
      </c>
      <c r="E323" s="803">
        <v>2015</v>
      </c>
      <c r="F323" s="803"/>
      <c r="G323" s="801">
        <v>7246</v>
      </c>
      <c r="H323" s="801">
        <v>2409</v>
      </c>
      <c r="I323" s="764" t="s">
        <v>5</v>
      </c>
      <c r="J323" s="787" t="s">
        <v>365</v>
      </c>
      <c r="K323" s="793" t="s">
        <v>365</v>
      </c>
      <c r="L323" s="794"/>
      <c r="M323" s="781"/>
      <c r="N323" s="981"/>
      <c r="O323" s="782"/>
      <c r="P323" s="782"/>
      <c r="Q323" s="782"/>
      <c r="R323" s="782"/>
      <c r="S323" s="782"/>
      <c r="T323" s="782"/>
      <c r="U323" s="782"/>
      <c r="V323" s="782"/>
      <c r="W323" s="782"/>
      <c r="X323" s="782"/>
      <c r="Y323" s="782"/>
      <c r="Z323" s="782"/>
      <c r="AA323" s="782"/>
      <c r="AB323" s="766">
        <v>40000</v>
      </c>
    </row>
    <row r="324" spans="1:30" s="766" customFormat="1" ht="12" customHeight="1" x14ac:dyDescent="0.2">
      <c r="A324" s="847">
        <v>224</v>
      </c>
      <c r="B324" s="803"/>
      <c r="C324" s="764" t="s">
        <v>270</v>
      </c>
      <c r="D324" s="764" t="s">
        <v>515</v>
      </c>
      <c r="E324" s="803">
        <v>2001</v>
      </c>
      <c r="F324" s="803">
        <v>1572</v>
      </c>
      <c r="G324" s="801" t="s">
        <v>240</v>
      </c>
      <c r="H324" s="801">
        <v>61</v>
      </c>
      <c r="I324" s="764" t="s">
        <v>5</v>
      </c>
      <c r="J324" s="787" t="s">
        <v>367</v>
      </c>
      <c r="K324" s="793" t="s">
        <v>446</v>
      </c>
      <c r="L324" s="794"/>
      <c r="M324" s="781"/>
      <c r="N324" s="981">
        <v>65000</v>
      </c>
      <c r="O324" s="782"/>
      <c r="P324" s="782"/>
      <c r="Q324" s="782"/>
      <c r="R324" s="782"/>
      <c r="S324" s="782"/>
      <c r="T324" s="782"/>
      <c r="U324" s="782"/>
      <c r="V324" s="782"/>
      <c r="W324" s="782"/>
      <c r="X324" s="782"/>
      <c r="Y324" s="782"/>
      <c r="Z324" s="782"/>
      <c r="AA324" s="782"/>
    </row>
    <row r="325" spans="1:30" s="766" customFormat="1" ht="12" customHeight="1" x14ac:dyDescent="0.2">
      <c r="A325" s="847">
        <v>225</v>
      </c>
      <c r="B325" s="803">
        <v>8132</v>
      </c>
      <c r="C325" s="764" t="s">
        <v>546</v>
      </c>
      <c r="D325" s="764" t="s">
        <v>69</v>
      </c>
      <c r="E325" s="803">
        <v>2012</v>
      </c>
      <c r="F325" s="803">
        <v>932</v>
      </c>
      <c r="G325" s="801" t="s">
        <v>98</v>
      </c>
      <c r="H325" s="801">
        <v>226</v>
      </c>
      <c r="I325" s="764" t="s">
        <v>5</v>
      </c>
      <c r="J325" s="787" t="s">
        <v>365</v>
      </c>
      <c r="K325" s="793" t="s">
        <v>365</v>
      </c>
      <c r="L325" s="794"/>
      <c r="M325" s="781"/>
      <c r="N325" s="981"/>
      <c r="O325" s="782"/>
      <c r="P325" s="782">
        <v>70000</v>
      </c>
      <c r="Q325" s="782"/>
      <c r="R325" s="782"/>
      <c r="S325" s="782"/>
      <c r="T325" s="782"/>
      <c r="U325" s="782"/>
      <c r="V325" s="782">
        <v>70000</v>
      </c>
      <c r="W325" s="782"/>
      <c r="X325" s="782"/>
      <c r="Y325" s="782"/>
      <c r="Z325" s="782"/>
      <c r="AA325" s="782"/>
    </row>
    <row r="326" spans="1:30" s="766" customFormat="1" ht="12" customHeight="1" x14ac:dyDescent="0.2">
      <c r="A326" s="847">
        <v>229</v>
      </c>
      <c r="B326" s="803">
        <v>9634</v>
      </c>
      <c r="C326" s="764" t="s">
        <v>624</v>
      </c>
      <c r="D326" s="764" t="s">
        <v>69</v>
      </c>
      <c r="E326" s="803">
        <v>2014</v>
      </c>
      <c r="F326" s="803">
        <v>289</v>
      </c>
      <c r="G326" s="801"/>
      <c r="H326" s="801">
        <v>161</v>
      </c>
      <c r="I326" s="764" t="s">
        <v>5</v>
      </c>
      <c r="J326" s="787" t="s">
        <v>365</v>
      </c>
      <c r="K326" s="793" t="s">
        <v>365</v>
      </c>
      <c r="L326" s="794"/>
      <c r="M326" s="781"/>
      <c r="N326" s="981"/>
      <c r="O326" s="782"/>
      <c r="P326" s="782"/>
      <c r="Q326" s="782"/>
      <c r="R326" s="782"/>
      <c r="S326" s="782"/>
      <c r="T326" s="782"/>
      <c r="U326" s="782"/>
      <c r="V326" s="782">
        <v>30000</v>
      </c>
      <c r="W326" s="782"/>
      <c r="X326" s="782"/>
      <c r="Y326" s="782"/>
      <c r="Z326" s="782"/>
      <c r="AA326" s="782"/>
    </row>
    <row r="327" spans="1:30" s="766" customFormat="1" ht="12" customHeight="1" x14ac:dyDescent="0.2">
      <c r="A327" s="847">
        <v>233</v>
      </c>
      <c r="B327" s="803">
        <v>8173</v>
      </c>
      <c r="C327" s="764" t="s">
        <v>547</v>
      </c>
      <c r="D327" s="764" t="s">
        <v>69</v>
      </c>
      <c r="E327" s="803">
        <v>2012</v>
      </c>
      <c r="F327" s="803" t="s">
        <v>220</v>
      </c>
      <c r="G327" s="801">
        <v>2981</v>
      </c>
      <c r="H327" s="801">
        <v>2089</v>
      </c>
      <c r="I327" s="764" t="s">
        <v>5</v>
      </c>
      <c r="J327" s="787" t="s">
        <v>365</v>
      </c>
      <c r="K327" s="793" t="s">
        <v>365</v>
      </c>
      <c r="L327" s="794"/>
      <c r="M327" s="781"/>
      <c r="N327" s="981"/>
      <c r="O327" s="782">
        <v>10000</v>
      </c>
      <c r="P327" s="782"/>
      <c r="Q327" s="782"/>
      <c r="R327" s="782"/>
      <c r="S327" s="782"/>
      <c r="T327" s="782">
        <v>10000</v>
      </c>
      <c r="U327" s="782"/>
      <c r="V327" s="782"/>
      <c r="W327" s="782"/>
      <c r="X327" s="782"/>
      <c r="Y327" s="782">
        <v>10000</v>
      </c>
      <c r="Z327" s="782"/>
      <c r="AA327" s="782"/>
    </row>
    <row r="328" spans="1:30" s="766" customFormat="1" ht="12" customHeight="1" x14ac:dyDescent="0.2">
      <c r="A328" s="847">
        <v>239</v>
      </c>
      <c r="B328" s="803">
        <v>9595</v>
      </c>
      <c r="C328" s="764" t="s">
        <v>566</v>
      </c>
      <c r="D328" s="764" t="s">
        <v>69</v>
      </c>
      <c r="E328" s="803">
        <v>2013</v>
      </c>
      <c r="F328" s="803">
        <v>1256</v>
      </c>
      <c r="G328" s="801" t="s">
        <v>240</v>
      </c>
      <c r="H328" s="801">
        <v>396</v>
      </c>
      <c r="I328" s="764" t="s">
        <v>5</v>
      </c>
      <c r="J328" s="787" t="s">
        <v>365</v>
      </c>
      <c r="K328" s="793" t="s">
        <v>365</v>
      </c>
      <c r="L328" s="794"/>
      <c r="M328" s="781"/>
      <c r="N328" s="981"/>
      <c r="O328" s="782"/>
      <c r="P328" s="782"/>
      <c r="Q328" s="782"/>
      <c r="R328" s="782"/>
      <c r="S328" s="782">
        <v>40000</v>
      </c>
      <c r="T328" s="782"/>
      <c r="U328" s="782"/>
      <c r="V328" s="782"/>
      <c r="W328" s="782"/>
      <c r="X328" s="782"/>
      <c r="Y328" s="782"/>
      <c r="Z328" s="782"/>
      <c r="AA328" s="782">
        <v>40000</v>
      </c>
    </row>
    <row r="329" spans="1:30" s="766" customFormat="1" ht="12" customHeight="1" x14ac:dyDescent="0.2">
      <c r="A329" s="847">
        <v>241</v>
      </c>
      <c r="B329" s="803">
        <v>9634</v>
      </c>
      <c r="C329" s="764" t="s">
        <v>581</v>
      </c>
      <c r="D329" s="764" t="s">
        <v>280</v>
      </c>
      <c r="E329" s="803">
        <v>2014</v>
      </c>
      <c r="F329" s="803">
        <v>650</v>
      </c>
      <c r="G329" s="801"/>
      <c r="H329" s="801">
        <v>242</v>
      </c>
      <c r="I329" s="764" t="s">
        <v>5</v>
      </c>
      <c r="J329" s="787" t="s">
        <v>365</v>
      </c>
      <c r="K329" s="793" t="s">
        <v>365</v>
      </c>
      <c r="L329" s="794"/>
      <c r="M329" s="781"/>
      <c r="N329" s="981"/>
      <c r="O329" s="782"/>
      <c r="P329" s="782"/>
      <c r="Q329" s="782"/>
      <c r="R329" s="782"/>
      <c r="S329" s="782"/>
      <c r="T329" s="782"/>
      <c r="U329" s="782"/>
      <c r="V329" s="782"/>
      <c r="W329" s="782">
        <v>93000</v>
      </c>
      <c r="X329" s="782"/>
      <c r="Y329" s="782"/>
      <c r="Z329" s="782"/>
      <c r="AA329" s="782"/>
    </row>
    <row r="330" spans="1:30" s="766" customFormat="1" ht="12" customHeight="1" x14ac:dyDescent="0.2">
      <c r="A330" s="847">
        <v>243</v>
      </c>
      <c r="B330" s="803"/>
      <c r="C330" s="764" t="s">
        <v>45</v>
      </c>
      <c r="D330" s="764" t="s">
        <v>69</v>
      </c>
      <c r="E330" s="803">
        <v>2000</v>
      </c>
      <c r="F330" s="803" t="s">
        <v>98</v>
      </c>
      <c r="G330" s="801">
        <v>76099</v>
      </c>
      <c r="H330" s="801">
        <v>1783</v>
      </c>
      <c r="I330" s="764" t="s">
        <v>5</v>
      </c>
      <c r="J330" s="787" t="s">
        <v>367</v>
      </c>
      <c r="K330" s="793" t="s">
        <v>365</v>
      </c>
      <c r="L330" s="794" t="s">
        <v>654</v>
      </c>
      <c r="M330" s="781">
        <v>45000</v>
      </c>
      <c r="N330" s="981"/>
      <c r="O330" s="782"/>
      <c r="P330" s="782"/>
      <c r="Q330" s="782"/>
      <c r="R330" s="782"/>
      <c r="S330" s="782"/>
      <c r="T330" s="782"/>
      <c r="U330" s="782">
        <v>30000</v>
      </c>
      <c r="V330" s="782"/>
      <c r="W330" s="782"/>
      <c r="X330" s="782"/>
      <c r="Y330" s="782"/>
      <c r="Z330" s="782"/>
      <c r="AA330" s="782"/>
    </row>
    <row r="331" spans="1:30" s="766" customFormat="1" ht="12" customHeight="1" x14ac:dyDescent="0.2">
      <c r="A331" s="847">
        <v>245</v>
      </c>
      <c r="B331" s="803">
        <v>9651</v>
      </c>
      <c r="C331" s="764" t="s">
        <v>581</v>
      </c>
      <c r="D331" s="764" t="s">
        <v>69</v>
      </c>
      <c r="E331" s="803">
        <v>2013</v>
      </c>
      <c r="F331" s="803">
        <v>996</v>
      </c>
      <c r="G331" s="801">
        <v>1492</v>
      </c>
      <c r="H331" s="801">
        <v>573</v>
      </c>
      <c r="I331" s="764" t="s">
        <v>5</v>
      </c>
      <c r="J331" s="787" t="s">
        <v>365</v>
      </c>
      <c r="K331" s="793" t="s">
        <v>365</v>
      </c>
      <c r="L331" s="794"/>
      <c r="M331" s="781"/>
      <c r="N331" s="981"/>
      <c r="O331" s="782"/>
      <c r="P331" s="782"/>
      <c r="Q331" s="782"/>
      <c r="R331" s="782"/>
      <c r="S331" s="782"/>
      <c r="T331" s="782">
        <v>96000</v>
      </c>
      <c r="U331" s="782"/>
      <c r="V331" s="782"/>
      <c r="W331" s="782"/>
      <c r="X331" s="782"/>
      <c r="Y331" s="782"/>
      <c r="Z331" s="782"/>
      <c r="AA331" s="782"/>
      <c r="AD331" s="766">
        <v>96000</v>
      </c>
    </row>
    <row r="332" spans="1:30" s="766" customFormat="1" ht="12" customHeight="1" x14ac:dyDescent="0.2">
      <c r="A332" s="847">
        <v>246</v>
      </c>
      <c r="B332" s="803"/>
      <c r="C332" s="764" t="s">
        <v>411</v>
      </c>
      <c r="D332" s="764" t="s">
        <v>262</v>
      </c>
      <c r="E332" s="803">
        <v>2002</v>
      </c>
      <c r="F332" s="803">
        <v>2362</v>
      </c>
      <c r="G332" s="801">
        <v>8403</v>
      </c>
      <c r="H332" s="801">
        <v>176</v>
      </c>
      <c r="I332" s="764" t="s">
        <v>5</v>
      </c>
      <c r="J332" s="787" t="s">
        <v>367</v>
      </c>
      <c r="K332" s="793" t="s">
        <v>446</v>
      </c>
      <c r="L332" s="794" t="s">
        <v>727</v>
      </c>
      <c r="M332" s="781"/>
      <c r="N332" s="981">
        <v>170000</v>
      </c>
      <c r="O332" s="782"/>
      <c r="P332" s="782"/>
      <c r="Q332" s="782"/>
      <c r="R332" s="782"/>
      <c r="S332" s="782"/>
      <c r="T332" s="782"/>
      <c r="U332" s="782"/>
      <c r="V332" s="782"/>
      <c r="W332" s="782"/>
      <c r="X332" s="782"/>
      <c r="Y332" s="782"/>
      <c r="Z332" s="782">
        <v>150000</v>
      </c>
      <c r="AA332" s="782"/>
    </row>
    <row r="333" spans="1:30" s="766" customFormat="1" ht="12" customHeight="1" x14ac:dyDescent="0.2">
      <c r="A333" s="847">
        <v>248</v>
      </c>
      <c r="B333" s="803">
        <v>9597</v>
      </c>
      <c r="C333" s="764" t="s">
        <v>582</v>
      </c>
      <c r="D333" s="764" t="s">
        <v>262</v>
      </c>
      <c r="E333" s="803">
        <v>2013</v>
      </c>
      <c r="F333" s="803">
        <v>29</v>
      </c>
      <c r="G333" s="801" t="s">
        <v>220</v>
      </c>
      <c r="H333" s="801">
        <v>17</v>
      </c>
      <c r="I333" s="764" t="s">
        <v>5</v>
      </c>
      <c r="J333" s="787" t="s">
        <v>365</v>
      </c>
      <c r="K333" s="793" t="s">
        <v>365</v>
      </c>
      <c r="L333" s="794"/>
      <c r="M333" s="781"/>
      <c r="N333" s="981"/>
      <c r="O333" s="782"/>
      <c r="P333" s="782"/>
      <c r="Q333" s="782"/>
      <c r="R333" s="782"/>
      <c r="S333" s="782"/>
      <c r="T333" s="782"/>
      <c r="U333" s="782"/>
      <c r="V333" s="782"/>
      <c r="W333" s="782"/>
      <c r="X333" s="782"/>
      <c r="Y333" s="782"/>
      <c r="Z333" s="782"/>
      <c r="AA333" s="782">
        <v>45000</v>
      </c>
    </row>
    <row r="334" spans="1:30" s="766" customFormat="1" ht="12" customHeight="1" x14ac:dyDescent="0.2">
      <c r="A334" s="847">
        <v>252</v>
      </c>
      <c r="B334" s="803">
        <v>8083</v>
      </c>
      <c r="C334" s="764" t="s">
        <v>464</v>
      </c>
      <c r="D334" s="764" t="s">
        <v>69</v>
      </c>
      <c r="E334" s="803">
        <v>1998</v>
      </c>
      <c r="F334" s="803"/>
      <c r="G334" s="801">
        <v>61037</v>
      </c>
      <c r="H334" s="801">
        <v>1250</v>
      </c>
      <c r="I334" s="764" t="s">
        <v>5</v>
      </c>
      <c r="J334" s="787" t="s">
        <v>367</v>
      </c>
      <c r="K334" s="793" t="s">
        <v>365</v>
      </c>
      <c r="L334" s="794" t="s">
        <v>651</v>
      </c>
      <c r="M334" s="781"/>
      <c r="N334" s="981"/>
      <c r="O334" s="782">
        <v>30000</v>
      </c>
      <c r="P334" s="782"/>
      <c r="Q334" s="782"/>
      <c r="R334" s="782"/>
      <c r="S334" s="782"/>
      <c r="T334" s="782"/>
      <c r="U334" s="782"/>
      <c r="V334" s="782"/>
      <c r="W334" s="782"/>
      <c r="X334" s="782"/>
      <c r="Y334" s="782"/>
      <c r="Z334" s="782"/>
      <c r="AA334" s="782"/>
      <c r="AB334" s="766">
        <v>30000</v>
      </c>
    </row>
    <row r="335" spans="1:30" s="766" customFormat="1" ht="12" customHeight="1" x14ac:dyDescent="0.2">
      <c r="A335" s="847">
        <v>253</v>
      </c>
      <c r="B335" s="803">
        <v>8084</v>
      </c>
      <c r="C335" s="764" t="s">
        <v>437</v>
      </c>
      <c r="D335" s="764" t="s">
        <v>69</v>
      </c>
      <c r="E335" s="803">
        <v>2000</v>
      </c>
      <c r="F335" s="803"/>
      <c r="G335" s="801">
        <v>62733</v>
      </c>
      <c r="H335" s="801">
        <v>7182</v>
      </c>
      <c r="I335" s="764" t="s">
        <v>5</v>
      </c>
      <c r="J335" s="787" t="s">
        <v>367</v>
      </c>
      <c r="K335" s="793" t="s">
        <v>365</v>
      </c>
      <c r="L335" s="794" t="s">
        <v>651</v>
      </c>
      <c r="M335" s="781"/>
      <c r="N335" s="981"/>
      <c r="O335" s="782">
        <v>30000</v>
      </c>
      <c r="P335" s="782"/>
      <c r="Q335" s="782"/>
      <c r="R335" s="782"/>
      <c r="S335" s="782"/>
      <c r="T335" s="782"/>
      <c r="U335" s="782"/>
      <c r="V335" s="782"/>
      <c r="W335" s="782"/>
      <c r="X335" s="782"/>
      <c r="Y335" s="782"/>
      <c r="Z335" s="782"/>
      <c r="AA335" s="782"/>
      <c r="AB335" s="766">
        <v>30000</v>
      </c>
    </row>
    <row r="336" spans="1:30" s="766" customFormat="1" ht="12" customHeight="1" x14ac:dyDescent="0.2">
      <c r="A336" s="847">
        <v>255</v>
      </c>
      <c r="B336" s="803">
        <v>8085</v>
      </c>
      <c r="C336" s="764" t="s">
        <v>464</v>
      </c>
      <c r="D336" s="764" t="s">
        <v>69</v>
      </c>
      <c r="E336" s="803">
        <v>1996</v>
      </c>
      <c r="F336" s="803"/>
      <c r="G336" s="801">
        <v>49172</v>
      </c>
      <c r="H336" s="801">
        <v>2392</v>
      </c>
      <c r="I336" s="764" t="s">
        <v>5</v>
      </c>
      <c r="J336" s="787" t="s">
        <v>367</v>
      </c>
      <c r="K336" s="793" t="s">
        <v>365</v>
      </c>
      <c r="L336" s="794" t="s">
        <v>651</v>
      </c>
      <c r="M336" s="781"/>
      <c r="N336" s="981"/>
      <c r="O336" s="782">
        <v>30000</v>
      </c>
      <c r="P336" s="782"/>
      <c r="Q336" s="782"/>
      <c r="R336" s="782"/>
      <c r="S336" s="782"/>
      <c r="T336" s="782"/>
      <c r="U336" s="782"/>
      <c r="V336" s="782"/>
      <c r="W336" s="782"/>
      <c r="X336" s="782"/>
      <c r="Y336" s="782"/>
      <c r="Z336" s="782"/>
      <c r="AA336" s="782"/>
      <c r="AB336" s="766">
        <v>30000</v>
      </c>
    </row>
    <row r="337" spans="1:27" s="766" customFormat="1" ht="12" customHeight="1" x14ac:dyDescent="0.2">
      <c r="A337" s="847">
        <v>256</v>
      </c>
      <c r="B337" s="803"/>
      <c r="C337" s="764" t="s">
        <v>465</v>
      </c>
      <c r="D337" s="764" t="s">
        <v>69</v>
      </c>
      <c r="E337" s="803">
        <v>2009</v>
      </c>
      <c r="F337" s="803" t="s">
        <v>220</v>
      </c>
      <c r="G337" s="801" t="s">
        <v>98</v>
      </c>
      <c r="H337" s="801" t="s">
        <v>220</v>
      </c>
      <c r="I337" s="764" t="s">
        <v>5</v>
      </c>
      <c r="J337" s="787" t="s">
        <v>365</v>
      </c>
      <c r="K337" s="793" t="s">
        <v>220</v>
      </c>
      <c r="L337" s="794"/>
      <c r="M337" s="781"/>
      <c r="N337" s="981"/>
      <c r="O337" s="782"/>
      <c r="P337" s="782">
        <v>13000</v>
      </c>
      <c r="Q337" s="782"/>
      <c r="R337" s="782"/>
      <c r="S337" s="782"/>
      <c r="T337" s="782"/>
      <c r="U337" s="782"/>
      <c r="V337" s="782"/>
      <c r="W337" s="782"/>
      <c r="X337" s="782"/>
      <c r="Y337" s="782"/>
      <c r="Z337" s="782"/>
      <c r="AA337" s="782"/>
    </row>
    <row r="338" spans="1:27" s="766" customFormat="1" ht="12" customHeight="1" x14ac:dyDescent="0.2">
      <c r="A338" s="847">
        <v>258</v>
      </c>
      <c r="B338" s="803">
        <v>9623</v>
      </c>
      <c r="C338" s="764" t="s">
        <v>583</v>
      </c>
      <c r="D338" s="764" t="s">
        <v>69</v>
      </c>
      <c r="E338" s="803">
        <v>2013</v>
      </c>
      <c r="F338" s="803">
        <v>122</v>
      </c>
      <c r="G338" s="801" t="s">
        <v>220</v>
      </c>
      <c r="H338" s="801">
        <v>76</v>
      </c>
      <c r="I338" s="764" t="s">
        <v>5</v>
      </c>
      <c r="J338" s="787" t="s">
        <v>365</v>
      </c>
      <c r="K338" s="793" t="s">
        <v>365</v>
      </c>
      <c r="L338" s="794"/>
      <c r="M338" s="781"/>
      <c r="N338" s="981"/>
      <c r="O338" s="782"/>
      <c r="P338" s="782"/>
      <c r="Q338" s="782"/>
      <c r="R338" s="782"/>
      <c r="S338" s="782"/>
      <c r="T338" s="782"/>
      <c r="U338" s="782"/>
      <c r="V338" s="782"/>
      <c r="W338" s="782"/>
      <c r="X338" s="782"/>
      <c r="Y338" s="782"/>
      <c r="Z338" s="782"/>
      <c r="AA338" s="782"/>
    </row>
    <row r="339" spans="1:27" s="766" customFormat="1" ht="12" customHeight="1" x14ac:dyDescent="0.2">
      <c r="A339" s="847">
        <v>259</v>
      </c>
      <c r="B339" s="803">
        <v>9829</v>
      </c>
      <c r="C339" s="764" t="s">
        <v>679</v>
      </c>
      <c r="D339" s="764" t="s">
        <v>69</v>
      </c>
      <c r="E339" s="803">
        <v>2015</v>
      </c>
      <c r="F339" s="803">
        <v>45</v>
      </c>
      <c r="G339" s="801"/>
      <c r="H339" s="801">
        <v>1</v>
      </c>
      <c r="I339" s="764" t="s">
        <v>5</v>
      </c>
      <c r="J339" s="787" t="s">
        <v>365</v>
      </c>
      <c r="K339" s="793" t="s">
        <v>365</v>
      </c>
      <c r="L339" s="794"/>
      <c r="M339" s="781"/>
      <c r="N339" s="981"/>
      <c r="O339" s="782"/>
      <c r="P339" s="782"/>
      <c r="Q339" s="782"/>
      <c r="R339" s="782"/>
      <c r="S339" s="782"/>
      <c r="T339" s="782"/>
      <c r="U339" s="782"/>
      <c r="V339" s="782"/>
      <c r="W339" s="782"/>
      <c r="X339" s="782"/>
      <c r="Y339" s="782"/>
      <c r="Z339" s="782"/>
      <c r="AA339" s="782"/>
    </row>
    <row r="340" spans="1:27" s="766" customFormat="1" ht="12" customHeight="1" x14ac:dyDescent="0.2">
      <c r="A340" s="847">
        <v>262</v>
      </c>
      <c r="B340" s="803">
        <v>6682</v>
      </c>
      <c r="C340" s="764" t="s">
        <v>282</v>
      </c>
      <c r="D340" s="764" t="s">
        <v>69</v>
      </c>
      <c r="E340" s="803">
        <v>2004</v>
      </c>
      <c r="F340" s="803">
        <v>5495</v>
      </c>
      <c r="G340" s="801" t="s">
        <v>98</v>
      </c>
      <c r="H340" s="801">
        <v>428</v>
      </c>
      <c r="I340" s="764" t="s">
        <v>5</v>
      </c>
      <c r="J340" s="787" t="s">
        <v>367</v>
      </c>
      <c r="K340" s="793" t="s">
        <v>446</v>
      </c>
      <c r="L340" s="794"/>
      <c r="M340" s="781"/>
      <c r="N340" s="981">
        <v>90000</v>
      </c>
      <c r="O340" s="782"/>
      <c r="P340" s="782"/>
      <c r="Q340" s="782"/>
      <c r="R340" s="782"/>
      <c r="S340" s="782"/>
      <c r="T340" s="782"/>
      <c r="U340" s="782"/>
      <c r="V340" s="782"/>
      <c r="W340" s="782"/>
      <c r="X340" s="782"/>
      <c r="Y340" s="782">
        <v>36000</v>
      </c>
      <c r="Z340" s="782"/>
      <c r="AA340" s="782"/>
    </row>
    <row r="341" spans="1:27" s="766" customFormat="1" ht="12" customHeight="1" x14ac:dyDescent="0.2">
      <c r="A341" s="847">
        <v>264</v>
      </c>
      <c r="B341" s="803">
        <v>9654</v>
      </c>
      <c r="C341" s="764" t="s">
        <v>578</v>
      </c>
      <c r="D341" s="764" t="s">
        <v>579</v>
      </c>
      <c r="E341" s="803">
        <v>2013</v>
      </c>
      <c r="F341" s="803" t="s">
        <v>1</v>
      </c>
      <c r="G341" s="801">
        <v>8767</v>
      </c>
      <c r="H341" s="801">
        <v>3042</v>
      </c>
      <c r="I341" s="764" t="s">
        <v>5</v>
      </c>
      <c r="J341" s="787" t="s">
        <v>365</v>
      </c>
      <c r="K341" s="793" t="s">
        <v>365</v>
      </c>
      <c r="L341" s="794"/>
      <c r="M341" s="781"/>
      <c r="N341" s="981"/>
      <c r="O341" s="782"/>
      <c r="P341" s="782"/>
      <c r="Q341" s="782"/>
      <c r="R341" s="782"/>
      <c r="S341" s="782"/>
      <c r="T341" s="782"/>
      <c r="U341" s="782">
        <v>50000</v>
      </c>
      <c r="V341" s="782"/>
      <c r="W341" s="782"/>
      <c r="X341" s="782"/>
      <c r="Y341" s="782"/>
      <c r="Z341" s="782"/>
      <c r="AA341" s="782"/>
    </row>
    <row r="342" spans="1:27" s="766" customFormat="1" ht="12" customHeight="1" x14ac:dyDescent="0.2">
      <c r="A342" s="847">
        <v>265</v>
      </c>
      <c r="B342" s="803">
        <v>5325</v>
      </c>
      <c r="C342" s="764" t="s">
        <v>283</v>
      </c>
      <c r="D342" s="764" t="s">
        <v>69</v>
      </c>
      <c r="E342" s="803">
        <v>1999</v>
      </c>
      <c r="F342" s="803" t="s">
        <v>98</v>
      </c>
      <c r="G342" s="801">
        <v>78730</v>
      </c>
      <c r="H342" s="801">
        <v>2239</v>
      </c>
      <c r="I342" s="764" t="s">
        <v>5</v>
      </c>
      <c r="J342" s="787" t="s">
        <v>368</v>
      </c>
      <c r="K342" s="793" t="s">
        <v>446</v>
      </c>
      <c r="L342" s="794"/>
      <c r="M342" s="781">
        <v>30000</v>
      </c>
      <c r="N342" s="981"/>
      <c r="O342" s="782"/>
      <c r="P342" s="782"/>
      <c r="Q342" s="782"/>
      <c r="R342" s="782"/>
      <c r="S342" s="782">
        <v>32000</v>
      </c>
      <c r="T342" s="782"/>
      <c r="U342" s="782"/>
      <c r="V342" s="782"/>
      <c r="W342" s="782"/>
      <c r="X342" s="782"/>
      <c r="Y342" s="782"/>
      <c r="Z342" s="782"/>
      <c r="AA342" s="782"/>
    </row>
    <row r="343" spans="1:27" s="766" customFormat="1" ht="12" customHeight="1" x14ac:dyDescent="0.2">
      <c r="A343" s="847">
        <v>272</v>
      </c>
      <c r="B343" s="803">
        <v>6626</v>
      </c>
      <c r="C343" s="764" t="s">
        <v>281</v>
      </c>
      <c r="D343" s="764" t="s">
        <v>69</v>
      </c>
      <c r="E343" s="803">
        <v>2004</v>
      </c>
      <c r="F343" s="803">
        <v>57458</v>
      </c>
      <c r="G343" s="801">
        <v>81233</v>
      </c>
      <c r="H343" s="801">
        <v>8815</v>
      </c>
      <c r="I343" s="764" t="s">
        <v>266</v>
      </c>
      <c r="J343" s="787" t="s">
        <v>365</v>
      </c>
      <c r="K343" s="793" t="s">
        <v>446</v>
      </c>
      <c r="L343" s="794"/>
      <c r="M343" s="781"/>
      <c r="N343" s="981"/>
      <c r="O343" s="782">
        <v>30000</v>
      </c>
      <c r="P343" s="782"/>
      <c r="Q343" s="782"/>
      <c r="R343" s="782"/>
      <c r="S343" s="782"/>
      <c r="T343" s="782"/>
      <c r="U343" s="782"/>
      <c r="V343" s="782"/>
      <c r="W343" s="782"/>
      <c r="X343" s="782"/>
      <c r="Y343" s="782"/>
      <c r="Z343" s="782"/>
      <c r="AA343" s="782"/>
    </row>
    <row r="344" spans="1:27" s="766" customFormat="1" ht="12" customHeight="1" x14ac:dyDescent="0.2">
      <c r="A344" s="847">
        <v>275</v>
      </c>
      <c r="B344" s="803">
        <v>8002</v>
      </c>
      <c r="C344" s="764" t="s">
        <v>315</v>
      </c>
      <c r="D344" s="764" t="s">
        <v>280</v>
      </c>
      <c r="E344" s="803">
        <v>2006</v>
      </c>
      <c r="F344" s="803">
        <v>3349</v>
      </c>
      <c r="G344" s="801" t="s">
        <v>98</v>
      </c>
      <c r="H344" s="801">
        <v>210</v>
      </c>
      <c r="I344" s="764" t="s">
        <v>5</v>
      </c>
      <c r="J344" s="787" t="s">
        <v>365</v>
      </c>
      <c r="K344" s="793" t="s">
        <v>446</v>
      </c>
      <c r="L344" s="794"/>
      <c r="M344" s="781"/>
      <c r="N344" s="981">
        <v>40000</v>
      </c>
      <c r="O344" s="782"/>
      <c r="P344" s="782"/>
      <c r="Q344" s="782"/>
      <c r="R344" s="782"/>
      <c r="S344" s="782"/>
      <c r="T344" s="782"/>
      <c r="U344" s="782">
        <v>40000</v>
      </c>
      <c r="V344" s="782"/>
      <c r="W344" s="782"/>
      <c r="X344" s="782"/>
      <c r="Y344" s="782"/>
      <c r="Z344" s="782"/>
      <c r="AA344" s="782"/>
    </row>
    <row r="345" spans="1:27" s="766" customFormat="1" ht="12" customHeight="1" x14ac:dyDescent="0.2">
      <c r="A345" s="847">
        <v>276</v>
      </c>
      <c r="B345" s="803"/>
      <c r="C345" s="764" t="s">
        <v>315</v>
      </c>
      <c r="D345" s="764" t="s">
        <v>280</v>
      </c>
      <c r="E345" s="803">
        <v>2005</v>
      </c>
      <c r="F345" s="803">
        <v>3088</v>
      </c>
      <c r="G345" s="801" t="s">
        <v>98</v>
      </c>
      <c r="H345" s="801">
        <v>529</v>
      </c>
      <c r="I345" s="764" t="s">
        <v>5</v>
      </c>
      <c r="J345" s="787" t="s">
        <v>365</v>
      </c>
      <c r="K345" s="793" t="s">
        <v>446</v>
      </c>
      <c r="L345" s="794"/>
      <c r="M345" s="781"/>
      <c r="N345" s="981">
        <v>40000</v>
      </c>
      <c r="O345" s="782"/>
      <c r="P345" s="782"/>
      <c r="Q345" s="782"/>
      <c r="R345" s="782"/>
      <c r="S345" s="782"/>
      <c r="T345" s="782"/>
      <c r="U345" s="782"/>
      <c r="V345" s="782"/>
      <c r="W345" s="782"/>
      <c r="X345" s="782"/>
      <c r="Y345" s="782"/>
      <c r="Z345" s="782"/>
      <c r="AA345" s="782"/>
    </row>
    <row r="346" spans="1:27" s="766" customFormat="1" ht="12" customHeight="1" x14ac:dyDescent="0.2">
      <c r="A346" s="847">
        <v>277</v>
      </c>
      <c r="B346" s="803">
        <v>9629</v>
      </c>
      <c r="C346" s="764" t="s">
        <v>620</v>
      </c>
      <c r="D346" s="764" t="s">
        <v>621</v>
      </c>
      <c r="E346" s="803">
        <v>2014</v>
      </c>
      <c r="F346" s="803">
        <v>419</v>
      </c>
      <c r="G346" s="801"/>
      <c r="H346" s="801">
        <v>289</v>
      </c>
      <c r="I346" s="764" t="s">
        <v>266</v>
      </c>
      <c r="J346" s="787" t="s">
        <v>365</v>
      </c>
      <c r="K346" s="793" t="s">
        <v>446</v>
      </c>
      <c r="L346" s="794"/>
      <c r="M346" s="781"/>
      <c r="N346" s="981"/>
      <c r="O346" s="782"/>
      <c r="P346" s="782"/>
      <c r="Q346" s="782"/>
      <c r="R346" s="782"/>
      <c r="S346" s="782"/>
      <c r="T346" s="782"/>
      <c r="U346" s="782"/>
      <c r="V346" s="782"/>
      <c r="W346" s="782"/>
      <c r="X346" s="782"/>
      <c r="Y346" s="782"/>
      <c r="Z346" s="782"/>
      <c r="AA346" s="782">
        <v>60000</v>
      </c>
    </row>
    <row r="347" spans="1:27" s="766" customFormat="1" ht="12" customHeight="1" x14ac:dyDescent="0.2">
      <c r="A347" s="847">
        <v>286</v>
      </c>
      <c r="B347" s="803">
        <v>8003</v>
      </c>
      <c r="C347" s="764" t="s">
        <v>289</v>
      </c>
      <c r="D347" s="764" t="s">
        <v>280</v>
      </c>
      <c r="E347" s="803">
        <v>2006</v>
      </c>
      <c r="F347" s="803">
        <v>4671</v>
      </c>
      <c r="G347" s="801"/>
      <c r="H347" s="801">
        <v>441</v>
      </c>
      <c r="I347" s="764" t="s">
        <v>5</v>
      </c>
      <c r="J347" s="787" t="s">
        <v>364</v>
      </c>
      <c r="K347" s="793" t="s">
        <v>446</v>
      </c>
      <c r="L347" s="794"/>
      <c r="M347" s="781"/>
      <c r="N347" s="981"/>
      <c r="O347" s="782"/>
      <c r="P347" s="782">
        <v>90000</v>
      </c>
      <c r="Q347" s="782"/>
      <c r="R347" s="782"/>
      <c r="S347" s="782"/>
      <c r="T347" s="782"/>
      <c r="U347" s="782"/>
      <c r="V347" s="782"/>
      <c r="W347" s="782"/>
      <c r="X347" s="782"/>
      <c r="Y347" s="782"/>
      <c r="Z347" s="782">
        <v>90000</v>
      </c>
      <c r="AA347" s="782"/>
    </row>
    <row r="348" spans="1:27" s="766" customFormat="1" ht="12" customHeight="1" x14ac:dyDescent="0.2">
      <c r="A348" s="847">
        <v>287</v>
      </c>
      <c r="B348" s="803">
        <v>8005</v>
      </c>
      <c r="C348" s="764" t="s">
        <v>348</v>
      </c>
      <c r="D348" s="764" t="s">
        <v>69</v>
      </c>
      <c r="E348" s="803">
        <v>2006</v>
      </c>
      <c r="F348" s="803">
        <v>1498</v>
      </c>
      <c r="G348" s="801" t="s">
        <v>1</v>
      </c>
      <c r="H348" s="801">
        <v>132</v>
      </c>
      <c r="I348" s="764" t="s">
        <v>5</v>
      </c>
      <c r="J348" s="787" t="s">
        <v>367</v>
      </c>
      <c r="K348" s="793" t="s">
        <v>365</v>
      </c>
      <c r="L348" s="794"/>
      <c r="M348" s="781"/>
      <c r="N348" s="981"/>
      <c r="O348" s="782">
        <v>40000</v>
      </c>
      <c r="P348" s="782"/>
      <c r="Q348" s="782"/>
      <c r="R348" s="782"/>
      <c r="S348" s="782"/>
      <c r="T348" s="782"/>
      <c r="U348" s="782"/>
      <c r="V348" s="782"/>
      <c r="W348" s="782"/>
      <c r="X348" s="782"/>
      <c r="Y348" s="782"/>
      <c r="Z348" s="782"/>
      <c r="AA348" s="782"/>
    </row>
    <row r="349" spans="1:27" s="766" customFormat="1" ht="12" customHeight="1" x14ac:dyDescent="0.2">
      <c r="A349" s="847">
        <v>289</v>
      </c>
      <c r="B349" s="803">
        <v>8011</v>
      </c>
      <c r="C349" s="764" t="s">
        <v>348</v>
      </c>
      <c r="D349" s="764" t="s">
        <v>69</v>
      </c>
      <c r="E349" s="803">
        <v>2006</v>
      </c>
      <c r="F349" s="803">
        <v>1285</v>
      </c>
      <c r="G349" s="801" t="s">
        <v>1</v>
      </c>
      <c r="H349" s="801">
        <v>124</v>
      </c>
      <c r="I349" s="764" t="s">
        <v>5</v>
      </c>
      <c r="J349" s="787" t="s">
        <v>367</v>
      </c>
      <c r="K349" s="793" t="s">
        <v>365</v>
      </c>
      <c r="L349" s="794"/>
      <c r="M349" s="781"/>
      <c r="N349" s="981"/>
      <c r="O349" s="782">
        <v>40000</v>
      </c>
      <c r="P349" s="782"/>
      <c r="Q349" s="782"/>
      <c r="R349" s="782"/>
      <c r="S349" s="782"/>
      <c r="T349" s="782"/>
      <c r="U349" s="782"/>
      <c r="V349" s="782"/>
      <c r="W349" s="782"/>
      <c r="X349" s="782"/>
      <c r="Y349" s="782"/>
      <c r="Z349" s="782"/>
      <c r="AA349" s="782"/>
    </row>
    <row r="350" spans="1:27" s="766" customFormat="1" ht="12" customHeight="1" x14ac:dyDescent="0.2">
      <c r="A350" s="847">
        <v>294</v>
      </c>
      <c r="B350" s="803">
        <v>9636</v>
      </c>
      <c r="C350" s="764" t="s">
        <v>318</v>
      </c>
      <c r="D350" s="764" t="s">
        <v>69</v>
      </c>
      <c r="E350" s="803">
        <v>2014</v>
      </c>
      <c r="F350" s="803"/>
      <c r="G350" s="801">
        <v>8756</v>
      </c>
      <c r="H350" s="801">
        <v>5001</v>
      </c>
      <c r="I350" s="764" t="s">
        <v>266</v>
      </c>
      <c r="J350" s="787" t="s">
        <v>365</v>
      </c>
      <c r="K350" s="793" t="s">
        <v>446</v>
      </c>
      <c r="L350" s="794"/>
      <c r="M350" s="781"/>
      <c r="N350" s="981"/>
      <c r="O350" s="782"/>
      <c r="P350" s="782"/>
      <c r="Q350" s="782"/>
      <c r="R350" s="782"/>
      <c r="S350" s="782"/>
      <c r="T350" s="782"/>
      <c r="U350" s="782"/>
      <c r="V350" s="782"/>
      <c r="W350" s="782">
        <v>35000</v>
      </c>
      <c r="X350" s="782"/>
      <c r="Y350" s="782"/>
      <c r="Z350" s="782"/>
      <c r="AA350" s="782"/>
    </row>
    <row r="351" spans="1:27" s="766" customFormat="1" ht="12" customHeight="1" x14ac:dyDescent="0.2">
      <c r="A351" s="847">
        <v>295</v>
      </c>
      <c r="B351" s="803">
        <v>9634</v>
      </c>
      <c r="C351" s="764" t="s">
        <v>581</v>
      </c>
      <c r="D351" s="764" t="s">
        <v>280</v>
      </c>
      <c r="E351" s="803">
        <v>2014</v>
      </c>
      <c r="F351" s="803">
        <v>0</v>
      </c>
      <c r="G351" s="801">
        <v>345</v>
      </c>
      <c r="H351" s="801">
        <v>120</v>
      </c>
      <c r="I351" s="764" t="s">
        <v>5</v>
      </c>
      <c r="J351" s="787" t="s">
        <v>365</v>
      </c>
      <c r="K351" s="793" t="s">
        <v>365</v>
      </c>
      <c r="L351" s="794"/>
      <c r="M351" s="781"/>
      <c r="N351" s="981"/>
      <c r="O351" s="782"/>
      <c r="P351" s="782"/>
      <c r="Q351" s="782"/>
      <c r="R351" s="782"/>
      <c r="S351" s="782"/>
      <c r="T351" s="782"/>
      <c r="U351" s="782"/>
      <c r="V351" s="782"/>
      <c r="W351" s="782">
        <v>93000</v>
      </c>
      <c r="X351" s="782"/>
      <c r="Y351" s="782"/>
      <c r="Z351" s="782"/>
      <c r="AA351" s="782"/>
    </row>
    <row r="352" spans="1:27" s="766" customFormat="1" ht="12" customHeight="1" x14ac:dyDescent="0.2">
      <c r="A352" s="847">
        <v>298</v>
      </c>
      <c r="B352" s="803">
        <v>8002</v>
      </c>
      <c r="C352" s="764" t="s">
        <v>315</v>
      </c>
      <c r="D352" s="764" t="s">
        <v>280</v>
      </c>
      <c r="E352" s="803">
        <v>2007</v>
      </c>
      <c r="F352" s="803">
        <v>3260</v>
      </c>
      <c r="G352" s="801" t="s">
        <v>239</v>
      </c>
      <c r="H352" s="801">
        <v>434</v>
      </c>
      <c r="I352" s="764" t="s">
        <v>5</v>
      </c>
      <c r="J352" s="787" t="s">
        <v>365</v>
      </c>
      <c r="K352" s="793" t="s">
        <v>446</v>
      </c>
      <c r="L352" s="794"/>
      <c r="M352" s="781"/>
      <c r="N352" s="981"/>
      <c r="O352" s="782">
        <v>40000</v>
      </c>
      <c r="P352" s="782"/>
      <c r="Q352" s="782"/>
      <c r="R352" s="782"/>
      <c r="S352" s="782"/>
      <c r="T352" s="782"/>
      <c r="U352" s="782"/>
      <c r="V352" s="782"/>
      <c r="W352" s="782"/>
      <c r="X352" s="782"/>
      <c r="Y352" s="782">
        <v>40000</v>
      </c>
      <c r="Z352" s="782"/>
      <c r="AA352" s="782"/>
    </row>
    <row r="353" spans="1:27" s="766" customFormat="1" ht="12" customHeight="1" x14ac:dyDescent="0.2">
      <c r="A353" s="847" t="s">
        <v>380</v>
      </c>
      <c r="B353" s="803"/>
      <c r="C353" s="764" t="s">
        <v>383</v>
      </c>
      <c r="D353" s="764" t="s">
        <v>69</v>
      </c>
      <c r="E353" s="803">
        <v>2000</v>
      </c>
      <c r="F353" s="803" t="s">
        <v>98</v>
      </c>
      <c r="G353" s="801" t="s">
        <v>98</v>
      </c>
      <c r="H353" s="801" t="s">
        <v>98</v>
      </c>
      <c r="I353" s="764" t="s">
        <v>5</v>
      </c>
      <c r="J353" s="787" t="s">
        <v>368</v>
      </c>
      <c r="K353" s="793" t="s">
        <v>220</v>
      </c>
      <c r="L353" s="794"/>
      <c r="M353" s="781"/>
      <c r="N353" s="981"/>
      <c r="O353" s="782"/>
      <c r="P353" s="782"/>
      <c r="Q353" s="782"/>
      <c r="R353" s="782"/>
      <c r="S353" s="782"/>
      <c r="T353" s="782"/>
      <c r="U353" s="782"/>
      <c r="V353" s="782"/>
      <c r="W353" s="782"/>
      <c r="X353" s="782"/>
      <c r="Y353" s="782"/>
      <c r="Z353" s="782"/>
      <c r="AA353" s="782"/>
    </row>
    <row r="354" spans="1:27" s="766" customFormat="1" ht="12" customHeight="1" x14ac:dyDescent="0.2">
      <c r="A354" s="847" t="s">
        <v>381</v>
      </c>
      <c r="B354" s="803"/>
      <c r="C354" s="764" t="s">
        <v>383</v>
      </c>
      <c r="D354" s="764" t="s">
        <v>69</v>
      </c>
      <c r="E354" s="803">
        <v>2000</v>
      </c>
      <c r="F354" s="803" t="s">
        <v>98</v>
      </c>
      <c r="G354" s="801" t="s">
        <v>98</v>
      </c>
      <c r="H354" s="801" t="s">
        <v>98</v>
      </c>
      <c r="I354" s="764" t="s">
        <v>5</v>
      </c>
      <c r="J354" s="787" t="s">
        <v>367</v>
      </c>
      <c r="K354" s="793" t="s">
        <v>220</v>
      </c>
      <c r="L354" s="794"/>
      <c r="M354" s="781"/>
      <c r="N354" s="981"/>
      <c r="O354" s="782"/>
      <c r="P354" s="782"/>
      <c r="Q354" s="782"/>
      <c r="R354" s="782"/>
      <c r="S354" s="782"/>
      <c r="T354" s="782"/>
      <c r="U354" s="782"/>
      <c r="V354" s="782"/>
      <c r="W354" s="782"/>
      <c r="X354" s="782"/>
      <c r="Y354" s="782"/>
      <c r="Z354" s="782"/>
      <c r="AA354" s="782"/>
    </row>
    <row r="355" spans="1:27" s="766" customFormat="1" ht="12" customHeight="1" x14ac:dyDescent="0.2">
      <c r="A355" s="847" t="s">
        <v>382</v>
      </c>
      <c r="B355" s="803"/>
      <c r="C355" s="764" t="s">
        <v>412</v>
      </c>
      <c r="D355" s="764" t="s">
        <v>69</v>
      </c>
      <c r="E355" s="803">
        <v>2005</v>
      </c>
      <c r="F355" s="803" t="s">
        <v>98</v>
      </c>
      <c r="G355" s="801" t="s">
        <v>98</v>
      </c>
      <c r="H355" s="801" t="s">
        <v>98</v>
      </c>
      <c r="I355" s="764" t="s">
        <v>5</v>
      </c>
      <c r="J355" s="787" t="s">
        <v>364</v>
      </c>
      <c r="K355" s="793" t="s">
        <v>220</v>
      </c>
      <c r="L355" s="794"/>
      <c r="M355" s="781"/>
      <c r="N355" s="981"/>
      <c r="O355" s="782"/>
      <c r="P355" s="782"/>
      <c r="Q355" s="782">
        <v>10000</v>
      </c>
      <c r="R355" s="782"/>
      <c r="S355" s="782"/>
      <c r="T355" s="782"/>
      <c r="U355" s="782"/>
      <c r="V355" s="782"/>
      <c r="W355" s="782"/>
      <c r="X355" s="782"/>
      <c r="Y355" s="782"/>
      <c r="Z355" s="782"/>
      <c r="AA355" s="782"/>
    </row>
    <row r="356" spans="1:27" s="766" customFormat="1" ht="12" customHeight="1" x14ac:dyDescent="0.2">
      <c r="A356" s="847" t="s">
        <v>384</v>
      </c>
      <c r="B356" s="803"/>
      <c r="C356" s="764" t="s">
        <v>412</v>
      </c>
      <c r="D356" s="764" t="s">
        <v>69</v>
      </c>
      <c r="E356" s="803">
        <v>2005</v>
      </c>
      <c r="F356" s="803" t="s">
        <v>98</v>
      </c>
      <c r="G356" s="801" t="s">
        <v>98</v>
      </c>
      <c r="H356" s="801" t="s">
        <v>98</v>
      </c>
      <c r="I356" s="764" t="s">
        <v>5</v>
      </c>
      <c r="J356" s="787" t="s">
        <v>364</v>
      </c>
      <c r="K356" s="793" t="s">
        <v>220</v>
      </c>
      <c r="L356" s="794"/>
      <c r="M356" s="781"/>
      <c r="N356" s="981"/>
      <c r="O356" s="782"/>
      <c r="P356" s="782"/>
      <c r="Q356" s="782">
        <v>10000</v>
      </c>
      <c r="R356" s="782"/>
      <c r="S356" s="782"/>
      <c r="T356" s="782"/>
      <c r="U356" s="782"/>
      <c r="V356" s="782"/>
      <c r="W356" s="782"/>
      <c r="X356" s="782"/>
      <c r="Y356" s="782"/>
      <c r="Z356" s="782"/>
      <c r="AA356" s="782"/>
    </row>
    <row r="357" spans="1:27" s="766" customFormat="1" ht="12" customHeight="1" x14ac:dyDescent="0.2">
      <c r="A357" s="847" t="s">
        <v>385</v>
      </c>
      <c r="B357" s="803"/>
      <c r="C357" s="764" t="s">
        <v>412</v>
      </c>
      <c r="D357" s="764" t="s">
        <v>69</v>
      </c>
      <c r="E357" s="803">
        <v>2006</v>
      </c>
      <c r="F357" s="803" t="s">
        <v>98</v>
      </c>
      <c r="G357" s="801" t="s">
        <v>98</v>
      </c>
      <c r="H357" s="801" t="s">
        <v>98</v>
      </c>
      <c r="I357" s="764" t="s">
        <v>5</v>
      </c>
      <c r="J357" s="787" t="s">
        <v>364</v>
      </c>
      <c r="K357" s="793" t="s">
        <v>220</v>
      </c>
      <c r="L357" s="794"/>
      <c r="M357" s="781"/>
      <c r="N357" s="981"/>
      <c r="O357" s="782"/>
      <c r="P357" s="782"/>
      <c r="Q357" s="782">
        <v>10000</v>
      </c>
      <c r="R357" s="782"/>
      <c r="S357" s="782"/>
      <c r="T357" s="782"/>
      <c r="U357" s="782"/>
      <c r="V357" s="782"/>
      <c r="W357" s="782"/>
      <c r="X357" s="782"/>
      <c r="Y357" s="782"/>
      <c r="Z357" s="782"/>
      <c r="AA357" s="782"/>
    </row>
    <row r="358" spans="1:27" s="766" customFormat="1" ht="12" customHeight="1" x14ac:dyDescent="0.2">
      <c r="A358" s="847" t="s">
        <v>386</v>
      </c>
      <c r="B358" s="803"/>
      <c r="C358" s="764" t="s">
        <v>387</v>
      </c>
      <c r="D358" s="764" t="s">
        <v>69</v>
      </c>
      <c r="E358" s="803">
        <v>2005</v>
      </c>
      <c r="F358" s="803" t="s">
        <v>98</v>
      </c>
      <c r="G358" s="801" t="s">
        <v>98</v>
      </c>
      <c r="H358" s="801" t="s">
        <v>98</v>
      </c>
      <c r="I358" s="764" t="s">
        <v>5</v>
      </c>
      <c r="J358" s="787" t="s">
        <v>367</v>
      </c>
      <c r="K358" s="793" t="s">
        <v>220</v>
      </c>
      <c r="L358" s="794"/>
      <c r="M358" s="781"/>
      <c r="N358" s="981">
        <v>10000</v>
      </c>
      <c r="O358" s="782"/>
      <c r="P358" s="782"/>
      <c r="Q358" s="782"/>
      <c r="R358" s="782"/>
      <c r="S358" s="782"/>
      <c r="T358" s="782"/>
      <c r="U358" s="782"/>
      <c r="V358" s="782"/>
      <c r="W358" s="782"/>
      <c r="X358" s="782"/>
      <c r="Y358" s="782"/>
      <c r="Z358" s="782"/>
      <c r="AA358" s="782"/>
    </row>
    <row r="359" spans="1:27" s="766" customFormat="1" ht="12" customHeight="1" x14ac:dyDescent="0.2">
      <c r="A359" s="847" t="s">
        <v>388</v>
      </c>
      <c r="B359" s="803"/>
      <c r="C359" s="764" t="s">
        <v>387</v>
      </c>
      <c r="D359" s="764" t="s">
        <v>69</v>
      </c>
      <c r="E359" s="803">
        <v>2005</v>
      </c>
      <c r="F359" s="803" t="s">
        <v>98</v>
      </c>
      <c r="G359" s="801" t="s">
        <v>98</v>
      </c>
      <c r="H359" s="801" t="s">
        <v>98</v>
      </c>
      <c r="I359" s="764" t="s">
        <v>5</v>
      </c>
      <c r="J359" s="787" t="s">
        <v>367</v>
      </c>
      <c r="K359" s="793" t="s">
        <v>220</v>
      </c>
      <c r="L359" s="794"/>
      <c r="M359" s="781"/>
      <c r="N359" s="981"/>
      <c r="O359" s="782">
        <v>10000</v>
      </c>
      <c r="P359" s="782"/>
      <c r="Q359" s="782"/>
      <c r="R359" s="782"/>
      <c r="S359" s="782"/>
      <c r="T359" s="782"/>
      <c r="U359" s="782"/>
      <c r="V359" s="782"/>
      <c r="W359" s="782"/>
      <c r="X359" s="782"/>
      <c r="Y359" s="782"/>
      <c r="Z359" s="782"/>
      <c r="AA359" s="782"/>
    </row>
    <row r="360" spans="1:27" s="766" customFormat="1" ht="12" customHeight="1" x14ac:dyDescent="0.2">
      <c r="A360" s="847" t="s">
        <v>389</v>
      </c>
      <c r="B360" s="803"/>
      <c r="C360" s="764" t="s">
        <v>390</v>
      </c>
      <c r="D360" s="764" t="s">
        <v>69</v>
      </c>
      <c r="E360" s="803">
        <v>2005</v>
      </c>
      <c r="F360" s="803" t="s">
        <v>98</v>
      </c>
      <c r="G360" s="801" t="s">
        <v>98</v>
      </c>
      <c r="H360" s="801" t="s">
        <v>98</v>
      </c>
      <c r="I360" s="764" t="s">
        <v>5</v>
      </c>
      <c r="J360" s="787" t="s">
        <v>367</v>
      </c>
      <c r="K360" s="793" t="s">
        <v>220</v>
      </c>
      <c r="L360" s="794"/>
      <c r="M360" s="781"/>
      <c r="N360" s="981">
        <v>15000</v>
      </c>
      <c r="O360" s="782"/>
      <c r="P360" s="782"/>
      <c r="Q360" s="782"/>
      <c r="R360" s="782"/>
      <c r="S360" s="782"/>
      <c r="T360" s="782"/>
      <c r="U360" s="782"/>
      <c r="V360" s="782"/>
      <c r="W360" s="782"/>
      <c r="X360" s="782"/>
      <c r="Y360" s="782"/>
      <c r="Z360" s="782"/>
      <c r="AA360" s="782"/>
    </row>
    <row r="361" spans="1:27" s="766" customFormat="1" ht="12" customHeight="1" x14ac:dyDescent="0.2">
      <c r="A361" s="847" t="s">
        <v>391</v>
      </c>
      <c r="B361" s="803"/>
      <c r="C361" s="764" t="s">
        <v>392</v>
      </c>
      <c r="D361" s="764" t="s">
        <v>69</v>
      </c>
      <c r="E361" s="803">
        <v>1995</v>
      </c>
      <c r="F361" s="803" t="s">
        <v>98</v>
      </c>
      <c r="G361" s="801" t="s">
        <v>98</v>
      </c>
      <c r="H361" s="801" t="s">
        <v>98</v>
      </c>
      <c r="I361" s="764" t="s">
        <v>5</v>
      </c>
      <c r="J361" s="787" t="s">
        <v>367</v>
      </c>
      <c r="K361" s="793" t="s">
        <v>220</v>
      </c>
      <c r="L361" s="794"/>
      <c r="M361" s="781"/>
      <c r="N361" s="981">
        <v>15000</v>
      </c>
      <c r="O361" s="782"/>
      <c r="P361" s="782"/>
      <c r="Q361" s="782"/>
      <c r="R361" s="782"/>
      <c r="S361" s="782"/>
      <c r="T361" s="782"/>
      <c r="U361" s="782"/>
      <c r="V361" s="782"/>
      <c r="W361" s="782"/>
      <c r="X361" s="782"/>
      <c r="Y361" s="782"/>
      <c r="Z361" s="782"/>
      <c r="AA361" s="782"/>
    </row>
    <row r="362" spans="1:27" s="766" customFormat="1" ht="12" customHeight="1" x14ac:dyDescent="0.2">
      <c r="A362" s="847" t="s">
        <v>393</v>
      </c>
      <c r="B362" s="803"/>
      <c r="C362" s="764" t="s">
        <v>528</v>
      </c>
      <c r="D362" s="764" t="s">
        <v>69</v>
      </c>
      <c r="E362" s="803">
        <v>2006</v>
      </c>
      <c r="F362" s="803" t="s">
        <v>98</v>
      </c>
      <c r="G362" s="801" t="s">
        <v>98</v>
      </c>
      <c r="H362" s="801" t="s">
        <v>98</v>
      </c>
      <c r="I362" s="764" t="s">
        <v>5</v>
      </c>
      <c r="J362" s="787" t="s">
        <v>364</v>
      </c>
      <c r="K362" s="793" t="s">
        <v>220</v>
      </c>
      <c r="L362" s="794"/>
      <c r="M362" s="781"/>
      <c r="N362" s="981"/>
      <c r="O362" s="782"/>
      <c r="P362" s="782"/>
      <c r="Q362" s="782"/>
      <c r="R362" s="782"/>
      <c r="S362" s="782">
        <v>15000</v>
      </c>
      <c r="T362" s="782"/>
      <c r="U362" s="782"/>
      <c r="V362" s="782"/>
      <c r="W362" s="782"/>
      <c r="X362" s="782"/>
      <c r="Y362" s="782"/>
      <c r="Z362" s="782"/>
      <c r="AA362" s="782"/>
    </row>
    <row r="363" spans="1:27" s="766" customFormat="1" ht="12" customHeight="1" x14ac:dyDescent="0.2">
      <c r="A363" s="847" t="s">
        <v>339</v>
      </c>
      <c r="B363" s="803">
        <v>6681</v>
      </c>
      <c r="C363" s="764" t="s">
        <v>293</v>
      </c>
      <c r="D363" s="764" t="s">
        <v>69</v>
      </c>
      <c r="E363" s="803">
        <v>2003</v>
      </c>
      <c r="F363" s="803" t="s">
        <v>98</v>
      </c>
      <c r="G363" s="801" t="s">
        <v>98</v>
      </c>
      <c r="H363" s="801" t="s">
        <v>98</v>
      </c>
      <c r="I363" s="764" t="s">
        <v>5</v>
      </c>
      <c r="J363" s="787" t="s">
        <v>367</v>
      </c>
      <c r="K363" s="793" t="s">
        <v>220</v>
      </c>
      <c r="L363" s="794"/>
      <c r="M363" s="781"/>
      <c r="N363" s="981"/>
      <c r="O363" s="782"/>
      <c r="P363" s="782">
        <v>15000</v>
      </c>
      <c r="Q363" s="782"/>
      <c r="R363" s="782"/>
      <c r="S363" s="782"/>
      <c r="T363" s="782">
        <v>15000</v>
      </c>
      <c r="U363" s="782"/>
      <c r="V363" s="782"/>
      <c r="W363" s="782"/>
      <c r="X363" s="782"/>
      <c r="Y363" s="782"/>
      <c r="Z363" s="782"/>
      <c r="AA363" s="782"/>
    </row>
    <row r="364" spans="1:27" s="766" customFormat="1" ht="12" customHeight="1" x14ac:dyDescent="0.2">
      <c r="A364" s="847" t="s">
        <v>467</v>
      </c>
      <c r="B364" s="803"/>
      <c r="C364" s="764" t="s">
        <v>517</v>
      </c>
      <c r="D364" s="764" t="s">
        <v>69</v>
      </c>
      <c r="E364" s="803">
        <v>1995</v>
      </c>
      <c r="F364" s="803" t="s">
        <v>294</v>
      </c>
      <c r="G364" s="801" t="s">
        <v>294</v>
      </c>
      <c r="H364" s="801" t="s">
        <v>294</v>
      </c>
      <c r="I364" s="764" t="s">
        <v>5</v>
      </c>
      <c r="J364" s="787" t="s">
        <v>368</v>
      </c>
      <c r="K364" s="793" t="s">
        <v>220</v>
      </c>
      <c r="L364" s="794"/>
      <c r="M364" s="781"/>
      <c r="N364" s="981"/>
      <c r="O364" s="782"/>
      <c r="P364" s="782"/>
      <c r="Q364" s="782">
        <v>12000</v>
      </c>
      <c r="R364" s="782"/>
      <c r="S364" s="782"/>
      <c r="T364" s="782"/>
      <c r="U364" s="782"/>
      <c r="V364" s="782"/>
      <c r="W364" s="782"/>
      <c r="X364" s="782"/>
      <c r="Y364" s="782"/>
      <c r="Z364" s="782"/>
      <c r="AA364" s="782"/>
    </row>
    <row r="365" spans="1:27" s="766" customFormat="1" ht="12" customHeight="1" x14ac:dyDescent="0.2">
      <c r="A365" s="847"/>
      <c r="B365" s="803"/>
      <c r="C365" s="764" t="s">
        <v>635</v>
      </c>
      <c r="D365" s="764" t="s">
        <v>707</v>
      </c>
      <c r="E365" s="803">
        <v>1</v>
      </c>
      <c r="F365" s="803" t="s">
        <v>220</v>
      </c>
      <c r="G365" s="801" t="s">
        <v>220</v>
      </c>
      <c r="H365" s="801" t="s">
        <v>220</v>
      </c>
      <c r="I365" s="764" t="s">
        <v>643</v>
      </c>
      <c r="J365" s="787" t="s">
        <v>556</v>
      </c>
      <c r="K365" s="793" t="s">
        <v>220</v>
      </c>
      <c r="L365" s="794"/>
      <c r="M365" s="781">
        <v>31000</v>
      </c>
      <c r="N365" s="981"/>
      <c r="O365" s="782"/>
      <c r="P365" s="782"/>
      <c r="Q365" s="782"/>
      <c r="R365" s="782"/>
      <c r="S365" s="782"/>
      <c r="T365" s="782"/>
      <c r="U365" s="782"/>
      <c r="V365" s="782"/>
      <c r="W365" s="782"/>
      <c r="X365" s="782"/>
      <c r="Y365" s="782"/>
      <c r="Z365" s="782"/>
      <c r="AA365" s="782"/>
    </row>
    <row r="366" spans="1:27" s="766" customFormat="1" ht="12" customHeight="1" x14ac:dyDescent="0.2">
      <c r="A366" s="847"/>
      <c r="B366" s="803"/>
      <c r="C366" s="764" t="s">
        <v>636</v>
      </c>
      <c r="D366" s="764" t="s">
        <v>707</v>
      </c>
      <c r="E366" s="803">
        <v>1</v>
      </c>
      <c r="F366" s="803" t="s">
        <v>220</v>
      </c>
      <c r="G366" s="801" t="s">
        <v>220</v>
      </c>
      <c r="H366" s="801" t="s">
        <v>220</v>
      </c>
      <c r="I366" s="764" t="s">
        <v>643</v>
      </c>
      <c r="J366" s="787" t="s">
        <v>556</v>
      </c>
      <c r="K366" s="793" t="s">
        <v>220</v>
      </c>
      <c r="L366" s="794" t="s">
        <v>702</v>
      </c>
      <c r="M366" s="781"/>
      <c r="N366" s="981">
        <v>10500</v>
      </c>
      <c r="O366" s="782"/>
      <c r="P366" s="782"/>
      <c r="Q366" s="782"/>
      <c r="R366" s="782"/>
      <c r="S366" s="782"/>
      <c r="T366" s="782"/>
      <c r="U366" s="782"/>
      <c r="V366" s="782"/>
      <c r="W366" s="782"/>
      <c r="X366" s="782"/>
      <c r="Y366" s="782"/>
      <c r="Z366" s="782"/>
      <c r="AA366" s="782"/>
    </row>
    <row r="367" spans="1:27" s="766" customFormat="1" ht="12" customHeight="1" x14ac:dyDescent="0.2">
      <c r="A367" s="847"/>
      <c r="B367" s="803"/>
      <c r="C367" s="764" t="s">
        <v>637</v>
      </c>
      <c r="D367" s="764" t="s">
        <v>707</v>
      </c>
      <c r="E367" s="803">
        <v>1</v>
      </c>
      <c r="F367" s="803" t="s">
        <v>220</v>
      </c>
      <c r="G367" s="801" t="s">
        <v>220</v>
      </c>
      <c r="H367" s="801" t="s">
        <v>220</v>
      </c>
      <c r="I367" s="764" t="s">
        <v>643</v>
      </c>
      <c r="J367" s="787" t="s">
        <v>556</v>
      </c>
      <c r="K367" s="793" t="s">
        <v>220</v>
      </c>
      <c r="L367" s="794"/>
      <c r="M367" s="781">
        <v>10000</v>
      </c>
      <c r="N367" s="981"/>
      <c r="O367" s="782"/>
      <c r="P367" s="782"/>
      <c r="Q367" s="782"/>
      <c r="R367" s="782"/>
      <c r="S367" s="782"/>
      <c r="T367" s="782"/>
      <c r="U367" s="782"/>
      <c r="V367" s="782"/>
      <c r="W367" s="782"/>
      <c r="X367" s="782"/>
      <c r="Y367" s="782"/>
      <c r="Z367" s="782"/>
      <c r="AA367" s="782"/>
    </row>
    <row r="368" spans="1:27" s="766" customFormat="1" ht="12" customHeight="1" x14ac:dyDescent="0.2">
      <c r="A368" s="847"/>
      <c r="B368" s="803"/>
      <c r="C368" s="764" t="s">
        <v>638</v>
      </c>
      <c r="D368" s="764" t="s">
        <v>707</v>
      </c>
      <c r="E368" s="803">
        <v>1</v>
      </c>
      <c r="F368" s="803" t="s">
        <v>220</v>
      </c>
      <c r="G368" s="801" t="s">
        <v>220</v>
      </c>
      <c r="H368" s="801" t="s">
        <v>220</v>
      </c>
      <c r="I368" s="764" t="s">
        <v>643</v>
      </c>
      <c r="J368" s="787" t="s">
        <v>556</v>
      </c>
      <c r="K368" s="793" t="s">
        <v>220</v>
      </c>
      <c r="L368" s="794" t="s">
        <v>702</v>
      </c>
      <c r="M368" s="781"/>
      <c r="N368" s="981">
        <v>5000</v>
      </c>
      <c r="O368" s="782"/>
      <c r="P368" s="782"/>
      <c r="Q368" s="782"/>
      <c r="R368" s="782"/>
      <c r="S368" s="782"/>
      <c r="T368" s="782"/>
      <c r="U368" s="782"/>
      <c r="V368" s="782"/>
      <c r="W368" s="782"/>
      <c r="X368" s="782"/>
      <c r="Y368" s="782"/>
      <c r="Z368" s="782"/>
      <c r="AA368" s="782"/>
    </row>
    <row r="369" spans="1:27" s="766" customFormat="1" ht="12" customHeight="1" x14ac:dyDescent="0.2">
      <c r="A369" s="847"/>
      <c r="B369" s="803"/>
      <c r="C369" s="764" t="s">
        <v>639</v>
      </c>
      <c r="D369" s="764" t="s">
        <v>707</v>
      </c>
      <c r="E369" s="803">
        <v>1</v>
      </c>
      <c r="F369" s="803" t="s">
        <v>220</v>
      </c>
      <c r="G369" s="801" t="s">
        <v>220</v>
      </c>
      <c r="H369" s="801" t="s">
        <v>220</v>
      </c>
      <c r="I369" s="764" t="s">
        <v>643</v>
      </c>
      <c r="J369" s="787" t="s">
        <v>556</v>
      </c>
      <c r="K369" s="793" t="s">
        <v>220</v>
      </c>
      <c r="L369" s="794"/>
      <c r="M369" s="781">
        <v>30000</v>
      </c>
      <c r="N369" s="981"/>
      <c r="O369" s="782"/>
      <c r="P369" s="782"/>
      <c r="Q369" s="782"/>
      <c r="R369" s="782"/>
      <c r="S369" s="782"/>
      <c r="T369" s="782"/>
      <c r="U369" s="782"/>
      <c r="V369" s="782"/>
      <c r="W369" s="782"/>
      <c r="X369" s="782"/>
      <c r="Y369" s="782"/>
      <c r="Z369" s="782"/>
      <c r="AA369" s="782"/>
    </row>
    <row r="370" spans="1:27" s="766" customFormat="1" ht="12" customHeight="1" x14ac:dyDescent="0.2">
      <c r="A370" s="847"/>
      <c r="B370" s="803"/>
      <c r="C370" s="764" t="s">
        <v>640</v>
      </c>
      <c r="D370" s="764" t="s">
        <v>707</v>
      </c>
      <c r="E370" s="803">
        <v>1</v>
      </c>
      <c r="F370" s="803" t="s">
        <v>220</v>
      </c>
      <c r="G370" s="801" t="s">
        <v>220</v>
      </c>
      <c r="H370" s="801" t="s">
        <v>220</v>
      </c>
      <c r="I370" s="764" t="s">
        <v>643</v>
      </c>
      <c r="J370" s="787" t="s">
        <v>556</v>
      </c>
      <c r="K370" s="793" t="s">
        <v>220</v>
      </c>
      <c r="L370" s="794" t="s">
        <v>726</v>
      </c>
      <c r="M370" s="781"/>
      <c r="N370" s="981">
        <v>27000</v>
      </c>
      <c r="O370" s="782">
        <v>27000</v>
      </c>
      <c r="P370" s="782"/>
      <c r="Q370" s="782"/>
      <c r="R370" s="782"/>
      <c r="S370" s="782"/>
      <c r="T370" s="782"/>
      <c r="U370" s="782"/>
      <c r="V370" s="782"/>
      <c r="W370" s="782"/>
      <c r="X370" s="782"/>
      <c r="Y370" s="782"/>
      <c r="Z370" s="782"/>
      <c r="AA370" s="782"/>
    </row>
    <row r="371" spans="1:27" s="766" customFormat="1" ht="12" customHeight="1" x14ac:dyDescent="0.2">
      <c r="A371" s="847"/>
      <c r="B371" s="803"/>
      <c r="C371" s="764" t="s">
        <v>387</v>
      </c>
      <c r="D371" s="764" t="s">
        <v>707</v>
      </c>
      <c r="E371" s="803">
        <v>1</v>
      </c>
      <c r="F371" s="803" t="s">
        <v>220</v>
      </c>
      <c r="G371" s="801" t="s">
        <v>220</v>
      </c>
      <c r="H371" s="801" t="s">
        <v>220</v>
      </c>
      <c r="I371" s="764" t="s">
        <v>643</v>
      </c>
      <c r="J371" s="787" t="s">
        <v>556</v>
      </c>
      <c r="K371" s="793" t="s">
        <v>220</v>
      </c>
      <c r="L371" s="794" t="s">
        <v>702</v>
      </c>
      <c r="M371" s="781"/>
      <c r="N371" s="981">
        <v>8000</v>
      </c>
      <c r="O371" s="782"/>
      <c r="P371" s="782"/>
      <c r="Q371" s="782"/>
      <c r="R371" s="782"/>
      <c r="S371" s="782"/>
      <c r="T371" s="782"/>
      <c r="U371" s="782"/>
      <c r="V371" s="782"/>
      <c r="W371" s="782"/>
      <c r="X371" s="782"/>
      <c r="Y371" s="782"/>
      <c r="Z371" s="782"/>
      <c r="AA371" s="782"/>
    </row>
    <row r="372" spans="1:27" s="766" customFormat="1" ht="12" customHeight="1" x14ac:dyDescent="0.2">
      <c r="A372" s="847"/>
      <c r="B372" s="803"/>
      <c r="C372" s="764" t="s">
        <v>644</v>
      </c>
      <c r="D372" s="764" t="s">
        <v>707</v>
      </c>
      <c r="E372" s="803" t="s">
        <v>641</v>
      </c>
      <c r="F372" s="803" t="s">
        <v>220</v>
      </c>
      <c r="G372" s="801" t="s">
        <v>220</v>
      </c>
      <c r="H372" s="801" t="s">
        <v>220</v>
      </c>
      <c r="I372" s="764" t="s">
        <v>643</v>
      </c>
      <c r="J372" s="787" t="s">
        <v>556</v>
      </c>
      <c r="K372" s="793" t="s">
        <v>220</v>
      </c>
      <c r="L372" s="794"/>
      <c r="M372" s="781">
        <v>5000</v>
      </c>
      <c r="N372" s="981"/>
      <c r="O372" s="782"/>
      <c r="P372" s="782"/>
      <c r="Q372" s="782"/>
      <c r="R372" s="782"/>
      <c r="S372" s="782"/>
      <c r="T372" s="782"/>
      <c r="U372" s="782"/>
      <c r="V372" s="782"/>
      <c r="W372" s="782"/>
      <c r="X372" s="782"/>
      <c r="Y372" s="782"/>
      <c r="Z372" s="782"/>
      <c r="AA372" s="782"/>
    </row>
    <row r="373" spans="1:27" s="766" customFormat="1" ht="12" customHeight="1" x14ac:dyDescent="0.2">
      <c r="A373" s="847"/>
      <c r="B373" s="803"/>
      <c r="C373" s="764" t="s">
        <v>642</v>
      </c>
      <c r="D373" s="764" t="s">
        <v>707</v>
      </c>
      <c r="E373" s="803" t="s">
        <v>641</v>
      </c>
      <c r="F373" s="803" t="s">
        <v>220</v>
      </c>
      <c r="G373" s="801" t="s">
        <v>220</v>
      </c>
      <c r="H373" s="801" t="s">
        <v>220</v>
      </c>
      <c r="I373" s="764" t="s">
        <v>643</v>
      </c>
      <c r="J373" s="787" t="s">
        <v>556</v>
      </c>
      <c r="K373" s="793" t="s">
        <v>220</v>
      </c>
      <c r="L373" s="794"/>
      <c r="M373" s="781"/>
      <c r="N373" s="981">
        <v>90000</v>
      </c>
      <c r="O373" s="782"/>
      <c r="P373" s="782"/>
      <c r="Q373" s="782"/>
      <c r="R373" s="782"/>
      <c r="S373" s="782"/>
      <c r="T373" s="782"/>
      <c r="U373" s="782"/>
      <c r="V373" s="782"/>
      <c r="W373" s="782"/>
      <c r="X373" s="782"/>
      <c r="Y373" s="782"/>
      <c r="Z373" s="782"/>
      <c r="AA373" s="782"/>
    </row>
    <row r="374" spans="1:27" s="766" customFormat="1" ht="12" customHeight="1" x14ac:dyDescent="0.2">
      <c r="A374" s="847"/>
      <c r="B374" s="803"/>
      <c r="C374" s="764" t="s">
        <v>685</v>
      </c>
      <c r="D374" s="764" t="s">
        <v>707</v>
      </c>
      <c r="E374" s="803" t="s">
        <v>641</v>
      </c>
      <c r="F374" s="803" t="s">
        <v>220</v>
      </c>
      <c r="G374" s="801" t="s">
        <v>220</v>
      </c>
      <c r="H374" s="801" t="s">
        <v>220</v>
      </c>
      <c r="I374" s="764" t="s">
        <v>643</v>
      </c>
      <c r="J374" s="787" t="s">
        <v>556</v>
      </c>
      <c r="K374" s="793" t="s">
        <v>220</v>
      </c>
      <c r="L374" s="794"/>
      <c r="M374" s="781"/>
      <c r="N374" s="981">
        <v>45000</v>
      </c>
      <c r="O374" s="782"/>
      <c r="P374" s="782"/>
      <c r="Q374" s="782"/>
      <c r="R374" s="782"/>
      <c r="S374" s="782"/>
      <c r="T374" s="782"/>
      <c r="U374" s="782"/>
      <c r="V374" s="782"/>
      <c r="W374" s="782"/>
      <c r="X374" s="782"/>
      <c r="Y374" s="782"/>
      <c r="Z374" s="782"/>
      <c r="AA374" s="782"/>
    </row>
    <row r="375" spans="1:27" s="766" customFormat="1" ht="12" customHeight="1" x14ac:dyDescent="0.2">
      <c r="A375" s="847"/>
      <c r="B375" s="803"/>
      <c r="C375" s="764" t="s">
        <v>79</v>
      </c>
      <c r="D375" s="764" t="s">
        <v>69</v>
      </c>
      <c r="E375" s="803">
        <v>1</v>
      </c>
      <c r="F375" s="803" t="s">
        <v>220</v>
      </c>
      <c r="G375" s="801" t="s">
        <v>220</v>
      </c>
      <c r="H375" s="801" t="s">
        <v>220</v>
      </c>
      <c r="I375" s="764" t="s">
        <v>266</v>
      </c>
      <c r="J375" s="787" t="s">
        <v>556</v>
      </c>
      <c r="K375" s="793" t="s">
        <v>220</v>
      </c>
      <c r="L375" s="794" t="s">
        <v>1</v>
      </c>
      <c r="M375" s="781"/>
      <c r="N375" s="981">
        <v>90000</v>
      </c>
      <c r="O375" s="782"/>
      <c r="P375" s="782"/>
      <c r="Q375" s="782"/>
      <c r="R375" s="782"/>
      <c r="S375" s="782"/>
      <c r="T375" s="782"/>
      <c r="U375" s="782"/>
      <c r="V375" s="782"/>
      <c r="W375" s="782"/>
      <c r="X375" s="782"/>
      <c r="Y375" s="782"/>
      <c r="Z375" s="782"/>
      <c r="AA375" s="782"/>
    </row>
    <row r="376" spans="1:27" s="766" customFormat="1" ht="12" customHeight="1" x14ac:dyDescent="0.2">
      <c r="A376" s="847"/>
      <c r="B376" s="803"/>
      <c r="C376" s="764" t="s">
        <v>717</v>
      </c>
      <c r="D376" s="764" t="s">
        <v>707</v>
      </c>
      <c r="E376" s="803">
        <v>1</v>
      </c>
      <c r="F376" s="803" t="s">
        <v>220</v>
      </c>
      <c r="G376" s="801" t="s">
        <v>220</v>
      </c>
      <c r="H376" s="801" t="s">
        <v>220</v>
      </c>
      <c r="I376" s="764" t="s">
        <v>266</v>
      </c>
      <c r="J376" s="787" t="s">
        <v>556</v>
      </c>
      <c r="K376" s="793" t="s">
        <v>220</v>
      </c>
      <c r="L376" s="794" t="s">
        <v>702</v>
      </c>
      <c r="M376" s="781"/>
      <c r="N376" s="981">
        <v>80000</v>
      </c>
      <c r="O376" s="782"/>
      <c r="P376" s="782"/>
      <c r="Q376" s="782"/>
      <c r="R376" s="782"/>
      <c r="S376" s="782"/>
      <c r="T376" s="782"/>
      <c r="U376" s="782"/>
      <c r="V376" s="782"/>
      <c r="W376" s="782"/>
      <c r="X376" s="782"/>
      <c r="Y376" s="782"/>
      <c r="Z376" s="782"/>
      <c r="AA376" s="782"/>
    </row>
    <row r="377" spans="1:27" s="766" customFormat="1" ht="12" customHeight="1" x14ac:dyDescent="0.2">
      <c r="A377" s="847"/>
      <c r="B377" s="803"/>
      <c r="C377" s="764" t="s">
        <v>655</v>
      </c>
      <c r="D377" s="764" t="s">
        <v>708</v>
      </c>
      <c r="E377" s="803">
        <v>1</v>
      </c>
      <c r="F377" s="803" t="s">
        <v>220</v>
      </c>
      <c r="G377" s="801" t="s">
        <v>220</v>
      </c>
      <c r="H377" s="801" t="s">
        <v>220</v>
      </c>
      <c r="I377" s="764" t="s">
        <v>647</v>
      </c>
      <c r="J377" s="787" t="s">
        <v>556</v>
      </c>
      <c r="K377" s="793" t="s">
        <v>220</v>
      </c>
      <c r="L377" s="794"/>
      <c r="M377" s="781"/>
      <c r="N377" s="981">
        <v>8000</v>
      </c>
      <c r="O377" s="782"/>
      <c r="P377" s="782"/>
      <c r="Q377" s="782"/>
      <c r="R377" s="782"/>
      <c r="S377" s="782"/>
      <c r="T377" s="782"/>
      <c r="U377" s="782"/>
      <c r="V377" s="782"/>
      <c r="W377" s="782"/>
      <c r="X377" s="782"/>
      <c r="Y377" s="782"/>
      <c r="Z377" s="782"/>
      <c r="AA377" s="782"/>
    </row>
    <row r="378" spans="1:27" s="766" customFormat="1" ht="12" customHeight="1" x14ac:dyDescent="0.2">
      <c r="A378" s="847"/>
      <c r="B378" s="803"/>
      <c r="C378" s="764" t="s">
        <v>648</v>
      </c>
      <c r="D378" s="764" t="s">
        <v>708</v>
      </c>
      <c r="E378" s="803">
        <v>1</v>
      </c>
      <c r="F378" s="803" t="s">
        <v>220</v>
      </c>
      <c r="G378" s="801" t="s">
        <v>220</v>
      </c>
      <c r="H378" s="801" t="s">
        <v>220</v>
      </c>
      <c r="I378" s="764" t="s">
        <v>647</v>
      </c>
      <c r="J378" s="787" t="s">
        <v>556</v>
      </c>
      <c r="K378" s="793" t="s">
        <v>220</v>
      </c>
      <c r="L378" s="794"/>
      <c r="M378" s="781"/>
      <c r="N378" s="981">
        <v>14000</v>
      </c>
      <c r="O378" s="782"/>
      <c r="P378" s="782"/>
      <c r="Q378" s="782"/>
      <c r="R378" s="782"/>
      <c r="S378" s="782"/>
      <c r="T378" s="782"/>
      <c r="U378" s="782"/>
      <c r="V378" s="782"/>
      <c r="W378" s="782"/>
      <c r="X378" s="782"/>
      <c r="Y378" s="782"/>
      <c r="Z378" s="782"/>
      <c r="AA378" s="782"/>
    </row>
    <row r="379" spans="1:27" s="766" customFormat="1" ht="12" customHeight="1" x14ac:dyDescent="0.2">
      <c r="A379" s="847"/>
      <c r="B379" s="803"/>
      <c r="C379" s="764" t="s">
        <v>649</v>
      </c>
      <c r="D379" s="764" t="s">
        <v>708</v>
      </c>
      <c r="E379" s="803">
        <v>1</v>
      </c>
      <c r="F379" s="803" t="s">
        <v>220</v>
      </c>
      <c r="G379" s="801" t="s">
        <v>220</v>
      </c>
      <c r="H379" s="801" t="s">
        <v>220</v>
      </c>
      <c r="I379" s="764" t="s">
        <v>647</v>
      </c>
      <c r="J379" s="787" t="s">
        <v>556</v>
      </c>
      <c r="K379" s="793" t="s">
        <v>220</v>
      </c>
      <c r="L379" s="794">
        <v>60000</v>
      </c>
      <c r="M379" s="781"/>
      <c r="N379" s="981">
        <v>78000</v>
      </c>
      <c r="O379" s="782"/>
      <c r="P379" s="782"/>
      <c r="Q379" s="782"/>
      <c r="R379" s="782"/>
      <c r="S379" s="782"/>
      <c r="T379" s="782"/>
      <c r="U379" s="782"/>
      <c r="V379" s="782"/>
      <c r="W379" s="782"/>
      <c r="X379" s="782"/>
      <c r="Y379" s="782"/>
      <c r="Z379" s="782"/>
      <c r="AA379" s="782"/>
    </row>
    <row r="380" spans="1:27" s="766" customFormat="1" ht="12" customHeight="1" x14ac:dyDescent="0.2">
      <c r="A380" s="847"/>
      <c r="B380" s="803"/>
      <c r="C380" s="764" t="s">
        <v>650</v>
      </c>
      <c r="D380" s="764" t="s">
        <v>707</v>
      </c>
      <c r="E380" s="803">
        <v>1</v>
      </c>
      <c r="F380" s="803" t="s">
        <v>220</v>
      </c>
      <c r="G380" s="801" t="s">
        <v>220</v>
      </c>
      <c r="H380" s="801" t="s">
        <v>220</v>
      </c>
      <c r="I380" s="764" t="s">
        <v>647</v>
      </c>
      <c r="J380" s="787" t="s">
        <v>556</v>
      </c>
      <c r="K380" s="793" t="s">
        <v>220</v>
      </c>
      <c r="L380" s="794"/>
      <c r="M380" s="781"/>
      <c r="N380" s="981"/>
      <c r="O380" s="782">
        <v>18000</v>
      </c>
      <c r="P380" s="782"/>
      <c r="Q380" s="782"/>
      <c r="R380" s="782"/>
      <c r="S380" s="782"/>
      <c r="T380" s="782"/>
      <c r="U380" s="782"/>
      <c r="V380" s="782"/>
      <c r="W380" s="782"/>
      <c r="X380" s="782"/>
      <c r="Y380" s="782"/>
      <c r="Z380" s="782"/>
      <c r="AA380" s="782"/>
    </row>
    <row r="381" spans="1:27" s="766" customFormat="1" ht="12" customHeight="1" x14ac:dyDescent="0.2">
      <c r="A381" s="847"/>
      <c r="B381" s="803"/>
      <c r="C381" s="764" t="s">
        <v>217</v>
      </c>
      <c r="D381" s="764" t="s">
        <v>707</v>
      </c>
      <c r="E381" s="803">
        <v>1</v>
      </c>
      <c r="F381" s="803" t="s">
        <v>220</v>
      </c>
      <c r="G381" s="801" t="s">
        <v>220</v>
      </c>
      <c r="H381" s="801" t="s">
        <v>220</v>
      </c>
      <c r="I381" s="764" t="s">
        <v>643</v>
      </c>
      <c r="J381" s="787" t="s">
        <v>556</v>
      </c>
      <c r="K381" s="793" t="s">
        <v>220</v>
      </c>
      <c r="L381" s="794" t="s">
        <v>693</v>
      </c>
      <c r="M381" s="781"/>
      <c r="N381" s="981">
        <v>40000</v>
      </c>
      <c r="O381" s="782"/>
      <c r="P381" s="782"/>
      <c r="Q381" s="782"/>
      <c r="R381" s="782"/>
      <c r="S381" s="782"/>
      <c r="T381" s="782"/>
      <c r="U381" s="782"/>
      <c r="V381" s="782"/>
      <c r="W381" s="782"/>
      <c r="X381" s="782"/>
      <c r="Y381" s="782"/>
      <c r="Z381" s="782"/>
      <c r="AA381" s="782"/>
    </row>
    <row r="382" spans="1:27" s="766" customFormat="1" ht="12" customHeight="1" x14ac:dyDescent="0.2">
      <c r="A382" s="847"/>
      <c r="B382" s="803"/>
      <c r="C382" s="764" t="s">
        <v>621</v>
      </c>
      <c r="D382" s="764" t="s">
        <v>707</v>
      </c>
      <c r="E382" s="803">
        <v>1</v>
      </c>
      <c r="F382" s="803" t="s">
        <v>220</v>
      </c>
      <c r="G382" s="801" t="s">
        <v>220</v>
      </c>
      <c r="H382" s="801" t="s">
        <v>220</v>
      </c>
      <c r="I382" s="764" t="s">
        <v>647</v>
      </c>
      <c r="J382" s="787" t="s">
        <v>556</v>
      </c>
      <c r="K382" s="793" t="s">
        <v>220</v>
      </c>
      <c r="L382" s="794"/>
      <c r="M382" s="781"/>
      <c r="N382" s="981">
        <v>45000</v>
      </c>
      <c r="O382" s="782"/>
      <c r="P382" s="782"/>
      <c r="Q382" s="782"/>
      <c r="R382" s="782"/>
      <c r="S382" s="782"/>
      <c r="T382" s="782"/>
      <c r="U382" s="782"/>
      <c r="V382" s="782"/>
      <c r="W382" s="782"/>
      <c r="X382" s="782"/>
      <c r="Y382" s="782"/>
      <c r="Z382" s="782"/>
      <c r="AA382" s="782"/>
    </row>
    <row r="383" spans="1:27" s="766" customFormat="1" ht="12" customHeight="1" x14ac:dyDescent="0.2">
      <c r="A383" s="847"/>
      <c r="B383" s="803"/>
      <c r="C383" s="764" t="s">
        <v>723</v>
      </c>
      <c r="D383" s="764" t="s">
        <v>707</v>
      </c>
      <c r="E383" s="803">
        <v>1</v>
      </c>
      <c r="F383" s="803" t="s">
        <v>98</v>
      </c>
      <c r="G383" s="801" t="s">
        <v>98</v>
      </c>
      <c r="H383" s="801" t="s">
        <v>98</v>
      </c>
      <c r="I383" s="764" t="s">
        <v>643</v>
      </c>
      <c r="J383" s="787" t="s">
        <v>556</v>
      </c>
      <c r="K383" s="793" t="s">
        <v>220</v>
      </c>
      <c r="L383" s="794"/>
      <c r="M383" s="781"/>
      <c r="N383" s="981">
        <v>60000</v>
      </c>
      <c r="O383" s="782"/>
      <c r="P383" s="782"/>
      <c r="Q383" s="782"/>
      <c r="R383" s="782"/>
      <c r="S383" s="782"/>
      <c r="T383" s="782"/>
      <c r="U383" s="782"/>
      <c r="V383" s="782"/>
      <c r="W383" s="782"/>
      <c r="X383" s="782"/>
      <c r="Y383" s="782"/>
      <c r="Z383" s="782"/>
      <c r="AA383" s="782"/>
    </row>
    <row r="384" spans="1:27" s="766" customFormat="1" ht="12" customHeight="1" x14ac:dyDescent="0.2">
      <c r="A384" s="847"/>
      <c r="B384" s="803"/>
      <c r="C384" s="764" t="s">
        <v>724</v>
      </c>
      <c r="D384" s="764" t="s">
        <v>707</v>
      </c>
      <c r="E384" s="803">
        <v>3</v>
      </c>
      <c r="F384" s="803" t="s">
        <v>98</v>
      </c>
      <c r="G384" s="801" t="s">
        <v>98</v>
      </c>
      <c r="H384" s="801" t="s">
        <v>98</v>
      </c>
      <c r="I384" s="764" t="s">
        <v>643</v>
      </c>
      <c r="J384" s="787" t="s">
        <v>556</v>
      </c>
      <c r="K384" s="793" t="s">
        <v>98</v>
      </c>
      <c r="L384" s="794" t="s">
        <v>725</v>
      </c>
      <c r="M384" s="781"/>
      <c r="N384" s="981">
        <v>10000</v>
      </c>
      <c r="O384" s="782">
        <v>20000</v>
      </c>
      <c r="P384" s="782"/>
      <c r="Q384" s="782"/>
      <c r="R384" s="782"/>
      <c r="S384" s="782"/>
      <c r="T384" s="782"/>
      <c r="U384" s="782"/>
      <c r="V384" s="782"/>
      <c r="W384" s="782"/>
      <c r="X384" s="782"/>
      <c r="Y384" s="782"/>
      <c r="Z384" s="782"/>
      <c r="AA384" s="782"/>
    </row>
    <row r="385" spans="1:27" s="766" customFormat="1" ht="12" customHeight="1" x14ac:dyDescent="0.2">
      <c r="A385" s="847"/>
      <c r="B385" s="803"/>
      <c r="C385" s="764" t="s">
        <v>706</v>
      </c>
      <c r="D385" s="764" t="s">
        <v>707</v>
      </c>
      <c r="E385" s="803">
        <v>1</v>
      </c>
      <c r="F385" s="803" t="s">
        <v>220</v>
      </c>
      <c r="G385" s="801" t="s">
        <v>220</v>
      </c>
      <c r="H385" s="801" t="s">
        <v>220</v>
      </c>
      <c r="I385" s="764" t="s">
        <v>643</v>
      </c>
      <c r="J385" s="787" t="s">
        <v>556</v>
      </c>
      <c r="K385" s="793" t="s">
        <v>220</v>
      </c>
      <c r="L385" s="794"/>
      <c r="M385" s="781"/>
      <c r="N385" s="981">
        <v>20000</v>
      </c>
      <c r="O385" s="782"/>
      <c r="P385" s="782"/>
      <c r="Q385" s="782"/>
      <c r="R385" s="782"/>
      <c r="S385" s="782"/>
      <c r="T385" s="782"/>
      <c r="U385" s="782"/>
      <c r="V385" s="782"/>
      <c r="W385" s="782"/>
      <c r="X385" s="782"/>
      <c r="Y385" s="782"/>
      <c r="Z385" s="782"/>
      <c r="AA385" s="782"/>
    </row>
    <row r="386" spans="1:27" s="766" customFormat="1" ht="12" customHeight="1" x14ac:dyDescent="0.2">
      <c r="A386" s="847"/>
      <c r="B386" s="803"/>
      <c r="C386" s="764" t="s">
        <v>709</v>
      </c>
      <c r="D386" s="764" t="s">
        <v>707</v>
      </c>
      <c r="E386" s="803">
        <v>1</v>
      </c>
      <c r="F386" s="803" t="s">
        <v>220</v>
      </c>
      <c r="G386" s="801" t="s">
        <v>220</v>
      </c>
      <c r="H386" s="801" t="s">
        <v>220</v>
      </c>
      <c r="I386" s="764" t="s">
        <v>643</v>
      </c>
      <c r="J386" s="787" t="s">
        <v>556</v>
      </c>
      <c r="K386" s="793" t="s">
        <v>220</v>
      </c>
      <c r="L386" s="794"/>
      <c r="M386" s="781"/>
      <c r="N386" s="981">
        <v>17000</v>
      </c>
      <c r="O386" s="782"/>
      <c r="P386" s="782"/>
      <c r="Q386" s="782"/>
      <c r="R386" s="782"/>
      <c r="S386" s="782"/>
      <c r="T386" s="782"/>
      <c r="U386" s="782"/>
      <c r="V386" s="782"/>
      <c r="W386" s="782"/>
      <c r="X386" s="782"/>
      <c r="Y386" s="782"/>
      <c r="Z386" s="782"/>
      <c r="AA386" s="782"/>
    </row>
    <row r="387" spans="1:27" s="766" customFormat="1" ht="12" customHeight="1" x14ac:dyDescent="0.2">
      <c r="A387" s="847"/>
      <c r="B387" s="803"/>
      <c r="C387" s="764" t="s">
        <v>577</v>
      </c>
      <c r="D387" s="764" t="s">
        <v>707</v>
      </c>
      <c r="E387" s="803">
        <v>1</v>
      </c>
      <c r="F387" s="803" t="s">
        <v>220</v>
      </c>
      <c r="G387" s="801" t="s">
        <v>220</v>
      </c>
      <c r="H387" s="801" t="s">
        <v>220</v>
      </c>
      <c r="I387" s="764" t="s">
        <v>266</v>
      </c>
      <c r="J387" s="787" t="s">
        <v>556</v>
      </c>
      <c r="K387" s="793" t="s">
        <v>220</v>
      </c>
      <c r="L387" s="794" t="s">
        <v>652</v>
      </c>
      <c r="M387" s="781">
        <v>90000</v>
      </c>
      <c r="N387" s="981"/>
      <c r="O387" s="782"/>
      <c r="P387" s="782"/>
      <c r="Q387" s="782"/>
      <c r="R387" s="782"/>
      <c r="S387" s="782"/>
      <c r="T387" s="782"/>
      <c r="U387" s="782"/>
      <c r="V387" s="782"/>
      <c r="W387" s="782"/>
      <c r="X387" s="782"/>
      <c r="Y387" s="782"/>
      <c r="Z387" s="782"/>
      <c r="AA387" s="782"/>
    </row>
    <row r="388" spans="1:27" s="766" customFormat="1" ht="12" customHeight="1" x14ac:dyDescent="0.2">
      <c r="A388" s="847"/>
      <c r="B388" s="803"/>
      <c r="C388" s="764" t="s">
        <v>703</v>
      </c>
      <c r="D388" s="764" t="s">
        <v>707</v>
      </c>
      <c r="E388" s="803">
        <v>1</v>
      </c>
      <c r="F388" s="803" t="s">
        <v>220</v>
      </c>
      <c r="G388" s="801" t="s">
        <v>220</v>
      </c>
      <c r="H388" s="801" t="s">
        <v>220</v>
      </c>
      <c r="I388" s="764" t="s">
        <v>643</v>
      </c>
      <c r="J388" s="787" t="s">
        <v>556</v>
      </c>
      <c r="K388" s="793" t="s">
        <v>220</v>
      </c>
      <c r="L388" s="794" t="s">
        <v>704</v>
      </c>
      <c r="M388" s="781"/>
      <c r="N388" s="981">
        <v>11000</v>
      </c>
      <c r="O388" s="782"/>
      <c r="P388" s="782"/>
      <c r="Q388" s="782"/>
      <c r="R388" s="782"/>
      <c r="S388" s="782"/>
      <c r="T388" s="782"/>
      <c r="U388" s="782"/>
      <c r="V388" s="782"/>
      <c r="W388" s="782"/>
      <c r="X388" s="782"/>
      <c r="Y388" s="782"/>
      <c r="Z388" s="782"/>
      <c r="AA388" s="782"/>
    </row>
    <row r="389" spans="1:27" s="766" customFormat="1" ht="12" customHeight="1" x14ac:dyDescent="0.2">
      <c r="A389" s="847"/>
      <c r="B389" s="803"/>
      <c r="C389" s="764" t="s">
        <v>703</v>
      </c>
      <c r="D389" s="764" t="s">
        <v>707</v>
      </c>
      <c r="E389" s="803">
        <v>1</v>
      </c>
      <c r="F389" s="803" t="s">
        <v>220</v>
      </c>
      <c r="G389" s="801" t="s">
        <v>220</v>
      </c>
      <c r="H389" s="801" t="s">
        <v>220</v>
      </c>
      <c r="I389" s="764" t="s">
        <v>643</v>
      </c>
      <c r="J389" s="787" t="s">
        <v>556</v>
      </c>
      <c r="K389" s="793" t="s">
        <v>220</v>
      </c>
      <c r="L389" s="794" t="s">
        <v>704</v>
      </c>
      <c r="M389" s="781"/>
      <c r="N389" s="981">
        <v>11000</v>
      </c>
      <c r="O389" s="782"/>
      <c r="P389" s="782"/>
      <c r="Q389" s="782"/>
      <c r="R389" s="782"/>
      <c r="S389" s="782"/>
      <c r="T389" s="782"/>
      <c r="U389" s="782"/>
      <c r="V389" s="782"/>
      <c r="W389" s="782"/>
      <c r="X389" s="782"/>
      <c r="Y389" s="782"/>
      <c r="Z389" s="782"/>
      <c r="AA389" s="782"/>
    </row>
    <row r="390" spans="1:27" s="766" customFormat="1" ht="12" customHeight="1" x14ac:dyDescent="0.2">
      <c r="A390" s="847"/>
      <c r="B390" s="803"/>
      <c r="C390" s="764" t="s">
        <v>729</v>
      </c>
      <c r="D390" s="764" t="s">
        <v>69</v>
      </c>
      <c r="E390" s="803">
        <v>1</v>
      </c>
      <c r="F390" s="803" t="s">
        <v>220</v>
      </c>
      <c r="G390" s="801" t="s">
        <v>220</v>
      </c>
      <c r="H390" s="801" t="s">
        <v>220</v>
      </c>
      <c r="I390" s="764" t="s">
        <v>647</v>
      </c>
      <c r="J390" s="787" t="s">
        <v>556</v>
      </c>
      <c r="K390" s="793" t="s">
        <v>220</v>
      </c>
      <c r="L390" s="794" t="s">
        <v>728</v>
      </c>
      <c r="M390" s="781"/>
      <c r="N390" s="981">
        <v>30000</v>
      </c>
      <c r="O390" s="782"/>
      <c r="P390" s="782"/>
      <c r="Q390" s="782"/>
      <c r="R390" s="782"/>
      <c r="S390" s="782"/>
      <c r="T390" s="782"/>
      <c r="U390" s="782"/>
      <c r="V390" s="782"/>
      <c r="W390" s="782"/>
      <c r="X390" s="782"/>
      <c r="Y390" s="782"/>
      <c r="Z390" s="782"/>
      <c r="AA390" s="782"/>
    </row>
    <row r="391" spans="1:27" s="766" customFormat="1" ht="12" customHeight="1" x14ac:dyDescent="0.2">
      <c r="A391" s="847"/>
      <c r="B391" s="803"/>
      <c r="C391" s="764" t="s">
        <v>710</v>
      </c>
      <c r="D391" s="764" t="s">
        <v>707</v>
      </c>
      <c r="E391" s="803">
        <v>1</v>
      </c>
      <c r="F391" s="803" t="s">
        <v>220</v>
      </c>
      <c r="G391" s="801" t="s">
        <v>220</v>
      </c>
      <c r="H391" s="801" t="s">
        <v>220</v>
      </c>
      <c r="I391" s="764" t="s">
        <v>643</v>
      </c>
      <c r="J391" s="787" t="s">
        <v>556</v>
      </c>
      <c r="K391" s="793" t="s">
        <v>220</v>
      </c>
      <c r="L391" s="794" t="s">
        <v>716</v>
      </c>
      <c r="M391" s="781"/>
      <c r="N391" s="981"/>
      <c r="O391" s="782">
        <v>25000</v>
      </c>
      <c r="P391" s="782"/>
      <c r="Q391" s="782"/>
      <c r="R391" s="782"/>
      <c r="S391" s="782"/>
      <c r="T391" s="782"/>
      <c r="U391" s="782"/>
      <c r="V391" s="782"/>
      <c r="W391" s="782"/>
      <c r="X391" s="782"/>
      <c r="Y391" s="782"/>
      <c r="Z391" s="782"/>
      <c r="AA391" s="782"/>
    </row>
    <row r="392" spans="1:27" s="766" customFormat="1" ht="12" customHeight="1" x14ac:dyDescent="0.2">
      <c r="A392" s="847"/>
      <c r="B392" s="803" t="s">
        <v>732</v>
      </c>
      <c r="C392" s="764" t="s">
        <v>703</v>
      </c>
      <c r="D392" s="764" t="s">
        <v>707</v>
      </c>
      <c r="E392" s="803">
        <v>1</v>
      </c>
      <c r="F392" s="803" t="s">
        <v>220</v>
      </c>
      <c r="G392" s="801" t="s">
        <v>220</v>
      </c>
      <c r="H392" s="801" t="s">
        <v>220</v>
      </c>
      <c r="I392" s="764" t="s">
        <v>643</v>
      </c>
      <c r="J392" s="787" t="s">
        <v>556</v>
      </c>
      <c r="K392" s="793" t="s">
        <v>220</v>
      </c>
      <c r="L392" s="794" t="s">
        <v>705</v>
      </c>
      <c r="M392" s="781"/>
      <c r="N392" s="981">
        <v>30000</v>
      </c>
      <c r="O392" s="782"/>
      <c r="P392" s="782"/>
      <c r="Q392" s="782"/>
      <c r="R392" s="782"/>
      <c r="S392" s="782"/>
      <c r="T392" s="782"/>
      <c r="U392" s="782"/>
      <c r="V392" s="782"/>
      <c r="W392" s="782"/>
      <c r="X392" s="782"/>
      <c r="Y392" s="782"/>
      <c r="Z392" s="782"/>
      <c r="AA392" s="782"/>
    </row>
    <row r="393" spans="1:27" s="854" customFormat="1" ht="12" customHeight="1" x14ac:dyDescent="0.2">
      <c r="A393" s="854" t="s">
        <v>558</v>
      </c>
      <c r="B393" s="128"/>
      <c r="C393" s="128">
        <f>COUNTA(A314:A392)</f>
        <v>51</v>
      </c>
      <c r="D393" s="855"/>
      <c r="E393" s="856"/>
      <c r="F393" s="856"/>
      <c r="G393" s="857"/>
      <c r="H393" s="857"/>
      <c r="I393" s="855"/>
      <c r="J393" s="858"/>
      <c r="K393" s="859"/>
      <c r="L393" s="859"/>
      <c r="M393" s="860">
        <f>SUM(M314:M392)</f>
        <v>241000</v>
      </c>
      <c r="N393" s="860">
        <f t="shared" ref="N393:AA393" si="12">SUM(N314:N392)</f>
        <v>1195500</v>
      </c>
      <c r="O393" s="860">
        <f t="shared" si="12"/>
        <v>470000</v>
      </c>
      <c r="P393" s="860">
        <f t="shared" si="12"/>
        <v>208000</v>
      </c>
      <c r="Q393" s="860">
        <f t="shared" si="12"/>
        <v>82000</v>
      </c>
      <c r="R393" s="860">
        <f t="shared" si="12"/>
        <v>0</v>
      </c>
      <c r="S393" s="860">
        <f t="shared" si="12"/>
        <v>87000</v>
      </c>
      <c r="T393" s="860">
        <f t="shared" si="12"/>
        <v>121000</v>
      </c>
      <c r="U393" s="860">
        <f t="shared" si="12"/>
        <v>170000</v>
      </c>
      <c r="V393" s="860">
        <f t="shared" si="12"/>
        <v>130000</v>
      </c>
      <c r="W393" s="860">
        <f t="shared" si="12"/>
        <v>251000</v>
      </c>
      <c r="X393" s="860">
        <f t="shared" si="12"/>
        <v>0</v>
      </c>
      <c r="Y393" s="860">
        <f t="shared" si="12"/>
        <v>86000</v>
      </c>
      <c r="Z393" s="860">
        <f t="shared" si="12"/>
        <v>280000</v>
      </c>
      <c r="AA393" s="860">
        <f t="shared" si="12"/>
        <v>145000</v>
      </c>
    </row>
    <row r="394" spans="1:27" s="766" customFormat="1" ht="12" customHeight="1" thickBot="1" x14ac:dyDescent="0.25">
      <c r="A394" s="1031"/>
      <c r="B394" s="773"/>
      <c r="E394" s="773"/>
      <c r="F394" s="773"/>
      <c r="G394" s="1032"/>
      <c r="H394" s="1032"/>
      <c r="J394" s="789"/>
      <c r="K394" s="789"/>
      <c r="L394" s="1033"/>
      <c r="M394" s="1034"/>
      <c r="N394" s="1035"/>
      <c r="O394" s="1036"/>
      <c r="P394" s="1036"/>
      <c r="Q394" s="1036"/>
      <c r="R394" s="1036"/>
      <c r="S394" s="1036"/>
      <c r="T394" s="1036"/>
      <c r="U394" s="1036"/>
      <c r="V394" s="1036"/>
      <c r="W394" s="1036"/>
      <c r="X394" s="1036"/>
      <c r="Y394" s="1036"/>
      <c r="Z394" s="1036"/>
      <c r="AA394" s="1036"/>
    </row>
    <row r="395" spans="1:27" s="766" customFormat="1" ht="12" customHeight="1" x14ac:dyDescent="0.2">
      <c r="A395" s="844"/>
      <c r="B395" s="799"/>
      <c r="C395" s="784" t="s">
        <v>36</v>
      </c>
      <c r="D395" s="784"/>
      <c r="E395" s="799">
        <v>395</v>
      </c>
      <c r="F395" s="797"/>
      <c r="G395" s="797"/>
      <c r="H395" s="797"/>
      <c r="I395" s="784"/>
      <c r="J395" s="784"/>
      <c r="K395" s="784"/>
      <c r="L395" s="786"/>
      <c r="M395" s="786"/>
      <c r="N395" s="919"/>
      <c r="O395" s="786"/>
      <c r="P395" s="786"/>
      <c r="Q395" s="786"/>
      <c r="R395" s="786"/>
      <c r="S395" s="786"/>
      <c r="T395" s="786"/>
      <c r="U395" s="786"/>
      <c r="V395" s="786"/>
      <c r="W395" s="786"/>
      <c r="X395" s="786"/>
      <c r="Y395" s="786"/>
      <c r="Z395" s="786"/>
      <c r="AA395" s="786"/>
    </row>
    <row r="396" spans="1:27" s="766" customFormat="1" ht="12" customHeight="1" x14ac:dyDescent="0.2">
      <c r="A396" s="845" t="s">
        <v>2</v>
      </c>
      <c r="B396" s="773" t="s">
        <v>19</v>
      </c>
      <c r="C396" s="767" t="s">
        <v>21</v>
      </c>
      <c r="D396" s="767" t="s">
        <v>8</v>
      </c>
      <c r="E396" s="775" t="s">
        <v>0</v>
      </c>
      <c r="F396" s="775" t="s">
        <v>18</v>
      </c>
      <c r="G396" s="776" t="s">
        <v>3</v>
      </c>
      <c r="H396" s="776" t="s">
        <v>91</v>
      </c>
      <c r="I396" s="767" t="s">
        <v>22</v>
      </c>
      <c r="J396" s="768" t="s">
        <v>22</v>
      </c>
      <c r="K396" s="768" t="s">
        <v>451</v>
      </c>
      <c r="L396" s="792" t="s">
        <v>473</v>
      </c>
      <c r="M396" s="779" t="s">
        <v>24</v>
      </c>
      <c r="N396" s="920" t="s">
        <v>25</v>
      </c>
      <c r="O396" s="779" t="s">
        <v>26</v>
      </c>
      <c r="P396" s="779" t="s">
        <v>27</v>
      </c>
      <c r="Q396" s="779" t="s">
        <v>28</v>
      </c>
      <c r="R396" s="779" t="s">
        <v>127</v>
      </c>
      <c r="S396" s="779" t="s">
        <v>156</v>
      </c>
      <c r="T396" s="779" t="s">
        <v>210</v>
      </c>
      <c r="U396" s="779" t="s">
        <v>211</v>
      </c>
      <c r="V396" s="779" t="s">
        <v>212</v>
      </c>
      <c r="W396" s="779" t="s">
        <v>551</v>
      </c>
      <c r="X396" s="779" t="s">
        <v>552</v>
      </c>
      <c r="Y396" s="779" t="s">
        <v>553</v>
      </c>
      <c r="Z396" s="779" t="s">
        <v>554</v>
      </c>
      <c r="AA396" s="779" t="s">
        <v>555</v>
      </c>
    </row>
    <row r="397" spans="1:27" s="766" customFormat="1" ht="12" customHeight="1" x14ac:dyDescent="0.2">
      <c r="A397" s="845" t="s">
        <v>20</v>
      </c>
      <c r="B397" s="773" t="s">
        <v>20</v>
      </c>
      <c r="C397" s="767" t="s">
        <v>122</v>
      </c>
      <c r="D397" s="767" t="s">
        <v>17</v>
      </c>
      <c r="E397" s="775"/>
      <c r="F397" s="775"/>
      <c r="G397" s="776"/>
      <c r="H397" s="776" t="s">
        <v>488</v>
      </c>
      <c r="I397" s="767" t="s">
        <v>23</v>
      </c>
      <c r="J397" s="768" t="s">
        <v>363</v>
      </c>
      <c r="K397" s="768" t="s">
        <v>450</v>
      </c>
      <c r="L397" s="792"/>
      <c r="M397" s="779"/>
      <c r="N397" s="920"/>
      <c r="O397" s="779"/>
      <c r="P397" s="779"/>
      <c r="Q397" s="779"/>
      <c r="R397" s="779"/>
      <c r="S397" s="779"/>
      <c r="T397" s="779"/>
      <c r="U397" s="779"/>
      <c r="V397" s="779"/>
      <c r="W397" s="779"/>
      <c r="X397" s="779"/>
      <c r="Y397" s="779"/>
      <c r="Z397" s="779"/>
      <c r="AA397" s="779"/>
    </row>
    <row r="398" spans="1:27" s="766" customFormat="1" ht="12" customHeight="1" x14ac:dyDescent="0.2">
      <c r="A398" s="847">
        <v>811</v>
      </c>
      <c r="B398" s="803">
        <v>9819</v>
      </c>
      <c r="C398" s="764" t="s">
        <v>687</v>
      </c>
      <c r="D398" s="764" t="s">
        <v>686</v>
      </c>
      <c r="E398" s="803">
        <v>2015</v>
      </c>
      <c r="F398" s="803" t="s">
        <v>1</v>
      </c>
      <c r="G398" s="801" t="s">
        <v>220</v>
      </c>
      <c r="H398" s="801" t="s">
        <v>220</v>
      </c>
      <c r="I398" s="764" t="s">
        <v>39</v>
      </c>
      <c r="J398" s="787" t="s">
        <v>365</v>
      </c>
      <c r="K398" s="793" t="s">
        <v>365</v>
      </c>
      <c r="L398" s="794"/>
      <c r="M398" s="781"/>
      <c r="N398" s="981"/>
      <c r="O398" s="782"/>
      <c r="P398" s="782"/>
      <c r="Q398" s="782"/>
      <c r="R398" s="782"/>
      <c r="S398" s="782"/>
      <c r="T398" s="782"/>
      <c r="U398" s="782"/>
      <c r="V398" s="782"/>
      <c r="W398" s="782">
        <v>12000</v>
      </c>
      <c r="X398" s="782"/>
      <c r="Y398" s="782"/>
      <c r="Z398" s="782"/>
      <c r="AA398" s="782"/>
    </row>
    <row r="399" spans="1:27" s="766" customFormat="1" ht="12" customHeight="1" x14ac:dyDescent="0.2">
      <c r="A399" s="847">
        <v>858</v>
      </c>
      <c r="B399" s="803">
        <v>6168</v>
      </c>
      <c r="C399" s="764" t="s">
        <v>431</v>
      </c>
      <c r="D399" s="764" t="s">
        <v>37</v>
      </c>
      <c r="E399" s="803">
        <v>1995</v>
      </c>
      <c r="F399" s="803" t="s">
        <v>1</v>
      </c>
      <c r="G399" s="801">
        <v>57354</v>
      </c>
      <c r="H399" s="801">
        <v>37</v>
      </c>
      <c r="I399" s="764" t="s">
        <v>39</v>
      </c>
      <c r="J399" s="787" t="s">
        <v>367</v>
      </c>
      <c r="K399" s="793" t="s">
        <v>447</v>
      </c>
      <c r="L399" s="794"/>
      <c r="M399" s="781"/>
      <c r="N399" s="981"/>
      <c r="O399" s="782">
        <v>50000</v>
      </c>
      <c r="P399" s="782"/>
      <c r="Q399" s="782"/>
      <c r="R399" s="782"/>
      <c r="S399" s="782"/>
      <c r="T399" s="782"/>
      <c r="U399" s="782"/>
      <c r="V399" s="782"/>
      <c r="W399" s="782"/>
      <c r="X399" s="782"/>
      <c r="Y399" s="782">
        <v>50000</v>
      </c>
      <c r="Z399" s="782"/>
      <c r="AA399" s="782"/>
    </row>
    <row r="400" spans="1:27" s="766" customFormat="1" ht="12" customHeight="1" x14ac:dyDescent="0.2">
      <c r="A400" s="847">
        <v>865</v>
      </c>
      <c r="B400" s="803">
        <v>8180</v>
      </c>
      <c r="C400" s="764" t="s">
        <v>40</v>
      </c>
      <c r="D400" s="764" t="s">
        <v>37</v>
      </c>
      <c r="E400" s="803">
        <v>2010</v>
      </c>
      <c r="F400" s="803" t="s">
        <v>1</v>
      </c>
      <c r="G400" s="801">
        <v>13787</v>
      </c>
      <c r="H400" s="801">
        <v>2588</v>
      </c>
      <c r="I400" s="764" t="s">
        <v>39</v>
      </c>
      <c r="J400" s="787" t="s">
        <v>368</v>
      </c>
      <c r="K400" s="793" t="s">
        <v>445</v>
      </c>
      <c r="L400" s="794" t="s">
        <v>1</v>
      </c>
      <c r="M400" s="781"/>
      <c r="N400" s="981"/>
      <c r="O400" s="782"/>
      <c r="P400" s="782">
        <v>32000</v>
      </c>
      <c r="Q400" s="782"/>
      <c r="R400" s="782"/>
      <c r="S400" s="782"/>
      <c r="T400" s="782"/>
      <c r="U400" s="782"/>
      <c r="V400" s="782"/>
      <c r="W400" s="782">
        <v>32000</v>
      </c>
      <c r="X400" s="782"/>
      <c r="Y400" s="782"/>
      <c r="Z400" s="782"/>
      <c r="AA400" s="782"/>
    </row>
    <row r="401" spans="1:29" s="766" customFormat="1" ht="12" customHeight="1" x14ac:dyDescent="0.2">
      <c r="A401" s="847">
        <v>866</v>
      </c>
      <c r="B401" s="803" t="s">
        <v>157</v>
      </c>
      <c r="C401" s="764" t="s">
        <v>40</v>
      </c>
      <c r="D401" s="764" t="s">
        <v>37</v>
      </c>
      <c r="E401" s="803">
        <v>2003</v>
      </c>
      <c r="F401" s="803" t="s">
        <v>1</v>
      </c>
      <c r="G401" s="801">
        <v>17779</v>
      </c>
      <c r="H401" s="801">
        <v>0</v>
      </c>
      <c r="I401" s="764" t="s">
        <v>39</v>
      </c>
      <c r="J401" s="787" t="s">
        <v>368</v>
      </c>
      <c r="K401" s="793" t="s">
        <v>445</v>
      </c>
      <c r="L401" s="794" t="s">
        <v>1</v>
      </c>
      <c r="M401" s="781"/>
      <c r="N401" s="981">
        <v>32000</v>
      </c>
      <c r="O401" s="782"/>
      <c r="P401" s="782"/>
      <c r="Q401" s="782"/>
      <c r="R401" s="782">
        <v>32000</v>
      </c>
      <c r="S401" s="782"/>
      <c r="T401" s="782"/>
      <c r="U401" s="782"/>
      <c r="V401" s="782"/>
      <c r="W401" s="782"/>
      <c r="X401" s="782">
        <v>32000</v>
      </c>
      <c r="Y401" s="782"/>
      <c r="Z401" s="782"/>
      <c r="AA401" s="782"/>
    </row>
    <row r="402" spans="1:29" s="766" customFormat="1" ht="12" customHeight="1" x14ac:dyDescent="0.2">
      <c r="A402" s="847">
        <v>867</v>
      </c>
      <c r="B402" s="803">
        <v>8030</v>
      </c>
      <c r="C402" s="764" t="s">
        <v>40</v>
      </c>
      <c r="D402" s="764" t="s">
        <v>37</v>
      </c>
      <c r="E402" s="803">
        <v>2006</v>
      </c>
      <c r="F402" s="803" t="s">
        <v>1</v>
      </c>
      <c r="G402" s="801">
        <v>20033</v>
      </c>
      <c r="H402" s="801">
        <v>1412</v>
      </c>
      <c r="I402" s="764" t="s">
        <v>39</v>
      </c>
      <c r="J402" s="787" t="s">
        <v>367</v>
      </c>
      <c r="K402" s="793" t="s">
        <v>445</v>
      </c>
      <c r="L402" s="794"/>
      <c r="M402" s="781"/>
      <c r="N402" s="981"/>
      <c r="O402" s="782">
        <v>32000</v>
      </c>
      <c r="P402" s="782"/>
      <c r="Q402" s="782"/>
      <c r="R402" s="782"/>
      <c r="S402" s="782"/>
      <c r="T402" s="782"/>
      <c r="U402" s="782">
        <v>32000</v>
      </c>
      <c r="V402" s="782"/>
      <c r="W402" s="782"/>
      <c r="X402" s="782"/>
      <c r="Y402" s="782"/>
      <c r="Z402" s="782"/>
      <c r="AA402" s="782"/>
      <c r="AC402" s="766">
        <v>32000</v>
      </c>
    </row>
    <row r="403" spans="1:29" s="766" customFormat="1" ht="12" customHeight="1" x14ac:dyDescent="0.2">
      <c r="A403" s="847">
        <v>868</v>
      </c>
      <c r="B403" s="803">
        <v>8029</v>
      </c>
      <c r="C403" s="764" t="s">
        <v>40</v>
      </c>
      <c r="D403" s="764" t="s">
        <v>37</v>
      </c>
      <c r="E403" s="803">
        <v>2006</v>
      </c>
      <c r="F403" s="803" t="s">
        <v>1</v>
      </c>
      <c r="G403" s="801">
        <v>13166</v>
      </c>
      <c r="H403" s="801">
        <v>202</v>
      </c>
      <c r="I403" s="764" t="s">
        <v>39</v>
      </c>
      <c r="J403" s="787" t="s">
        <v>367</v>
      </c>
      <c r="K403" s="793" t="s">
        <v>445</v>
      </c>
      <c r="L403" s="794"/>
      <c r="M403" s="781"/>
      <c r="N403" s="981"/>
      <c r="O403" s="782"/>
      <c r="P403" s="782">
        <v>32000</v>
      </c>
      <c r="Q403" s="782"/>
      <c r="R403" s="782"/>
      <c r="S403" s="782"/>
      <c r="T403" s="782"/>
      <c r="U403" s="782"/>
      <c r="V403" s="782">
        <v>32000</v>
      </c>
      <c r="W403" s="782"/>
      <c r="X403" s="782"/>
      <c r="Y403" s="782"/>
      <c r="Z403" s="782"/>
      <c r="AA403" s="782"/>
      <c r="AC403" s="766">
        <v>32000</v>
      </c>
    </row>
    <row r="404" spans="1:29" s="766" customFormat="1" ht="12" customHeight="1" x14ac:dyDescent="0.2">
      <c r="A404" s="847">
        <v>869</v>
      </c>
      <c r="B404" s="803">
        <v>8160</v>
      </c>
      <c r="C404" s="764" t="s">
        <v>40</v>
      </c>
      <c r="D404" s="764" t="s">
        <v>37</v>
      </c>
      <c r="E404" s="803">
        <v>2008</v>
      </c>
      <c r="F404" s="803" t="s">
        <v>1</v>
      </c>
      <c r="G404" s="801">
        <v>16656</v>
      </c>
      <c r="H404" s="801">
        <v>2084</v>
      </c>
      <c r="I404" s="764" t="s">
        <v>39</v>
      </c>
      <c r="J404" s="787" t="s">
        <v>365</v>
      </c>
      <c r="K404" s="793" t="s">
        <v>445</v>
      </c>
      <c r="L404" s="794"/>
      <c r="M404" s="781"/>
      <c r="N404" s="981"/>
      <c r="O404" s="782"/>
      <c r="P404" s="782"/>
      <c r="Q404" s="782">
        <v>32000</v>
      </c>
      <c r="R404" s="782"/>
      <c r="S404" s="782"/>
      <c r="T404" s="782"/>
      <c r="U404" s="782"/>
      <c r="V404" s="782"/>
      <c r="W404" s="782"/>
      <c r="X404" s="782"/>
      <c r="Y404" s="782"/>
      <c r="Z404" s="782"/>
      <c r="AA404" s="782"/>
    </row>
    <row r="405" spans="1:29" s="766" customFormat="1" ht="12" customHeight="1" x14ac:dyDescent="0.2">
      <c r="A405" s="847">
        <v>870</v>
      </c>
      <c r="B405" s="803">
        <v>6615</v>
      </c>
      <c r="C405" s="764" t="s">
        <v>179</v>
      </c>
      <c r="D405" s="764" t="s">
        <v>38</v>
      </c>
      <c r="E405" s="803">
        <v>2005</v>
      </c>
      <c r="F405" s="803" t="s">
        <v>1</v>
      </c>
      <c r="G405" s="801">
        <v>45392</v>
      </c>
      <c r="H405" s="801">
        <v>2324</v>
      </c>
      <c r="I405" s="764" t="s">
        <v>39</v>
      </c>
      <c r="J405" s="787" t="s">
        <v>367</v>
      </c>
      <c r="K405" s="793" t="s">
        <v>446</v>
      </c>
      <c r="L405" s="794"/>
      <c r="M405" s="781"/>
      <c r="N405" s="981"/>
      <c r="O405" s="782"/>
      <c r="P405" s="782"/>
      <c r="Q405" s="782">
        <v>50000</v>
      </c>
      <c r="R405" s="782"/>
      <c r="S405" s="782"/>
      <c r="T405" s="782"/>
      <c r="U405" s="782"/>
      <c r="V405" s="782"/>
      <c r="W405" s="782"/>
      <c r="X405" s="782"/>
      <c r="Y405" s="782"/>
      <c r="Z405" s="782"/>
      <c r="AA405" s="782">
        <v>50000</v>
      </c>
    </row>
    <row r="406" spans="1:29" s="766" customFormat="1" ht="12" customHeight="1" x14ac:dyDescent="0.2">
      <c r="A406" s="847">
        <v>871</v>
      </c>
      <c r="B406" s="803">
        <v>6676</v>
      </c>
      <c r="C406" s="764" t="s">
        <v>297</v>
      </c>
      <c r="D406" s="764" t="s">
        <v>38</v>
      </c>
      <c r="E406" s="803">
        <v>2005</v>
      </c>
      <c r="F406" s="803">
        <v>893</v>
      </c>
      <c r="G406" s="801"/>
      <c r="H406" s="801">
        <v>182</v>
      </c>
      <c r="I406" s="764" t="s">
        <v>39</v>
      </c>
      <c r="J406" s="787" t="s">
        <v>365</v>
      </c>
      <c r="K406" s="793" t="s">
        <v>365</v>
      </c>
      <c r="L406" s="794"/>
      <c r="M406" s="781"/>
      <c r="N406" s="981"/>
      <c r="O406" s="782"/>
      <c r="P406" s="782"/>
      <c r="Q406" s="782"/>
      <c r="R406" s="782">
        <v>18000</v>
      </c>
      <c r="S406" s="782"/>
      <c r="T406" s="782">
        <v>18000</v>
      </c>
      <c r="U406" s="782"/>
      <c r="V406" s="782"/>
      <c r="W406" s="782"/>
      <c r="X406" s="782"/>
      <c r="Y406" s="782"/>
      <c r="Z406" s="782"/>
      <c r="AA406" s="782"/>
    </row>
    <row r="407" spans="1:29" s="766" customFormat="1" ht="12" customHeight="1" x14ac:dyDescent="0.2">
      <c r="A407" s="847">
        <v>872</v>
      </c>
      <c r="B407" s="803">
        <v>8190</v>
      </c>
      <c r="C407" s="764" t="s">
        <v>432</v>
      </c>
      <c r="D407" s="764" t="s">
        <v>38</v>
      </c>
      <c r="E407" s="803">
        <v>2008</v>
      </c>
      <c r="F407" s="803" t="s">
        <v>1</v>
      </c>
      <c r="G407" s="801">
        <v>43553</v>
      </c>
      <c r="H407" s="801">
        <v>5647</v>
      </c>
      <c r="I407" s="764" t="s">
        <v>39</v>
      </c>
      <c r="J407" s="787" t="s">
        <v>365</v>
      </c>
      <c r="K407" s="793" t="s">
        <v>446</v>
      </c>
      <c r="L407" s="794"/>
      <c r="M407" s="781"/>
      <c r="N407" s="981"/>
      <c r="O407" s="782"/>
      <c r="P407" s="782">
        <v>50000</v>
      </c>
      <c r="Q407" s="782"/>
      <c r="R407" s="782"/>
      <c r="S407" s="782"/>
      <c r="T407" s="782"/>
      <c r="U407" s="782"/>
      <c r="V407" s="782"/>
      <c r="W407" s="782"/>
      <c r="X407" s="782"/>
      <c r="Y407" s="782"/>
      <c r="Z407" s="782">
        <v>50000</v>
      </c>
      <c r="AA407" s="782"/>
    </row>
    <row r="408" spans="1:29" s="766" customFormat="1" ht="12" customHeight="1" x14ac:dyDescent="0.2">
      <c r="A408" s="847">
        <v>874</v>
      </c>
      <c r="B408" s="803">
        <v>5616</v>
      </c>
      <c r="C408" s="764" t="s">
        <v>359</v>
      </c>
      <c r="D408" s="764" t="s">
        <v>70</v>
      </c>
      <c r="E408" s="803" t="s">
        <v>67</v>
      </c>
      <c r="F408" s="803">
        <v>8728</v>
      </c>
      <c r="G408" s="801"/>
      <c r="H408" s="801">
        <v>12</v>
      </c>
      <c r="I408" s="764" t="s">
        <v>90</v>
      </c>
      <c r="J408" s="787" t="s">
        <v>444</v>
      </c>
      <c r="K408" s="793" t="s">
        <v>446</v>
      </c>
      <c r="L408" s="794" t="s">
        <v>711</v>
      </c>
      <c r="M408" s="781"/>
      <c r="N408" s="981"/>
      <c r="O408" s="782"/>
      <c r="P408" s="782"/>
      <c r="Q408" s="782"/>
      <c r="R408" s="782"/>
      <c r="S408" s="782"/>
      <c r="T408" s="782"/>
      <c r="U408" s="782"/>
      <c r="V408" s="782"/>
      <c r="W408" s="782"/>
      <c r="X408" s="782"/>
      <c r="Y408" s="782"/>
      <c r="Z408" s="782"/>
      <c r="AA408" s="782"/>
    </row>
    <row r="409" spans="1:29" s="854" customFormat="1" ht="12" customHeight="1" x14ac:dyDescent="0.2">
      <c r="A409" s="854" t="s">
        <v>558</v>
      </c>
      <c r="B409" s="128"/>
      <c r="C409" s="128">
        <f>COUNTA(A398:A408)</f>
        <v>11</v>
      </c>
      <c r="D409" s="855"/>
      <c r="E409" s="856"/>
      <c r="F409" s="856"/>
      <c r="G409" s="857"/>
      <c r="H409" s="857"/>
      <c r="I409" s="855"/>
      <c r="J409" s="858"/>
      <c r="K409" s="859"/>
      <c r="L409" s="859"/>
      <c r="M409" s="860">
        <f>SUM(M398:M408)</f>
        <v>0</v>
      </c>
      <c r="N409" s="860">
        <f t="shared" ref="N409:AA409" si="13">SUM(N398:N408)</f>
        <v>32000</v>
      </c>
      <c r="O409" s="860">
        <f>SUM(O398:O408)</f>
        <v>82000</v>
      </c>
      <c r="P409" s="860">
        <f t="shared" si="13"/>
        <v>114000</v>
      </c>
      <c r="Q409" s="860">
        <f t="shared" si="13"/>
        <v>82000</v>
      </c>
      <c r="R409" s="860">
        <f t="shared" si="13"/>
        <v>50000</v>
      </c>
      <c r="S409" s="860">
        <f t="shared" si="13"/>
        <v>0</v>
      </c>
      <c r="T409" s="860">
        <f t="shared" si="13"/>
        <v>18000</v>
      </c>
      <c r="U409" s="860">
        <f t="shared" si="13"/>
        <v>32000</v>
      </c>
      <c r="V409" s="860">
        <f t="shared" si="13"/>
        <v>32000</v>
      </c>
      <c r="W409" s="860">
        <f t="shared" si="13"/>
        <v>44000</v>
      </c>
      <c r="X409" s="860">
        <f t="shared" si="13"/>
        <v>32000</v>
      </c>
      <c r="Y409" s="860">
        <f t="shared" si="13"/>
        <v>50000</v>
      </c>
      <c r="Z409" s="860">
        <f t="shared" si="13"/>
        <v>50000</v>
      </c>
      <c r="AA409" s="860">
        <f t="shared" si="13"/>
        <v>50000</v>
      </c>
    </row>
    <row r="410" spans="1:29" s="766" customFormat="1" ht="12" customHeight="1" x14ac:dyDescent="0.2">
      <c r="B410" s="773"/>
      <c r="C410" s="773"/>
      <c r="D410" s="767"/>
      <c r="E410" s="775"/>
      <c r="F410" s="775"/>
      <c r="G410" s="776"/>
      <c r="H410" s="776"/>
      <c r="I410" s="767"/>
      <c r="J410" s="789"/>
      <c r="K410" s="790"/>
      <c r="L410" s="790"/>
      <c r="M410" s="779"/>
      <c r="N410" s="920"/>
      <c r="O410" s="779"/>
      <c r="P410" s="779"/>
      <c r="Q410" s="779"/>
      <c r="R410" s="779"/>
      <c r="S410" s="779"/>
      <c r="T410" s="779"/>
      <c r="U410" s="779"/>
      <c r="V410" s="779"/>
      <c r="W410" s="779"/>
      <c r="X410" s="779"/>
      <c r="Y410" s="779"/>
      <c r="Z410" s="779"/>
      <c r="AA410" s="779"/>
    </row>
    <row r="411" spans="1:29" s="850" customFormat="1" ht="12" customHeight="1" x14ac:dyDescent="0.2">
      <c r="A411" s="850" t="s">
        <v>559</v>
      </c>
      <c r="B411" s="851"/>
      <c r="C411" s="851">
        <f>SUM(C409+C393+C309+C287+C251+C234+C223+C136+C122+C78+C22+C6+C111)</f>
        <v>301</v>
      </c>
      <c r="E411" s="851"/>
      <c r="F411" s="851"/>
      <c r="G411" s="851"/>
      <c r="H411" s="851"/>
      <c r="M411" s="852">
        <f t="shared" ref="M411:AA411" si="14">SUM(M409+M393+M309+M287+M251+M234+M223+M136+M122+M111+M78+M22+M6)</f>
        <v>1760000</v>
      </c>
      <c r="N411" s="852">
        <f t="shared" si="14"/>
        <v>3877500</v>
      </c>
      <c r="O411" s="852">
        <f t="shared" si="14"/>
        <v>3167000</v>
      </c>
      <c r="P411" s="852">
        <f t="shared" si="14"/>
        <v>2670000</v>
      </c>
      <c r="Q411" s="852">
        <f t="shared" si="14"/>
        <v>3933000</v>
      </c>
      <c r="R411" s="852">
        <f t="shared" si="14"/>
        <v>2050000</v>
      </c>
      <c r="S411" s="852">
        <f t="shared" si="14"/>
        <v>1886000</v>
      </c>
      <c r="T411" s="852">
        <f t="shared" si="14"/>
        <v>1390000</v>
      </c>
      <c r="U411" s="852">
        <f t="shared" si="14"/>
        <v>2842000</v>
      </c>
      <c r="V411" s="852">
        <f t="shared" si="14"/>
        <v>3508500</v>
      </c>
      <c r="W411" s="852">
        <f t="shared" si="14"/>
        <v>2147000</v>
      </c>
      <c r="X411" s="852">
        <f t="shared" si="14"/>
        <v>1258000</v>
      </c>
      <c r="Y411" s="852">
        <f t="shared" si="14"/>
        <v>2137000</v>
      </c>
      <c r="Z411" s="852">
        <f t="shared" si="14"/>
        <v>2076000</v>
      </c>
      <c r="AA411" s="852">
        <f t="shared" si="14"/>
        <v>985000</v>
      </c>
    </row>
    <row r="412" spans="1:29" s="850" customFormat="1" ht="12" customHeight="1" x14ac:dyDescent="0.2">
      <c r="A412" s="850" t="s">
        <v>560</v>
      </c>
      <c r="B412" s="851"/>
      <c r="C412" s="853">
        <f>SUM('FLEET SERVICE'!E8+ENGR!E17+POLICE!E56+'FIRE EMERG. VEH.'!E33+'FIRE ADMIN'!E12+BUILDING!E15+STREETS!E88+VEHICLE!E12+TRAFFIC!E18+WWT!E37+CEMETERY!E23+PARKS!E85+PARKING!E18)</f>
        <v>300</v>
      </c>
      <c r="E412" s="851"/>
      <c r="F412" s="851"/>
      <c r="G412" s="851"/>
      <c r="H412" s="851"/>
      <c r="M412" s="852">
        <f>'SUMMARY PAGE'!E86</f>
        <v>1760000</v>
      </c>
      <c r="N412" s="982">
        <f>'SUMMARY PAGE'!F86</f>
        <v>3786500</v>
      </c>
      <c r="O412" s="852">
        <f>'SUMMARY PAGE'!G86</f>
        <v>3167000</v>
      </c>
      <c r="P412" s="852">
        <f>'SUMMARY PAGE'!H86</f>
        <v>2670000</v>
      </c>
      <c r="Q412" s="852">
        <f>'SUMMARY PAGE'!I86</f>
        <v>3933000</v>
      </c>
      <c r="R412" s="852">
        <f>'SUMMARY PAGE'!J86</f>
        <v>2050000</v>
      </c>
      <c r="S412" s="852">
        <f>'SUMMARY PAGE'!K86</f>
        <v>1886000</v>
      </c>
      <c r="T412" s="852">
        <f>'SUMMARY PAGE'!L86</f>
        <v>1390000</v>
      </c>
      <c r="U412" s="852">
        <f>'SUMMARY PAGE'!M86</f>
        <v>2842000</v>
      </c>
      <c r="V412" s="852">
        <f>'SUMMARY PAGE'!N86</f>
        <v>3508500</v>
      </c>
      <c r="W412" s="852">
        <f>'SUMMARY PAGE'!O86</f>
        <v>2147000</v>
      </c>
      <c r="X412" s="852">
        <f>'SUMMARY PAGE'!P86</f>
        <v>1258000</v>
      </c>
      <c r="Y412" s="852">
        <f>'SUMMARY PAGE'!Q86</f>
        <v>2137000</v>
      </c>
      <c r="Z412" s="852">
        <f>'SUMMARY PAGE'!R86</f>
        <v>2076000</v>
      </c>
      <c r="AA412" s="852">
        <f>'SUMMARY PAGE'!S86</f>
        <v>985000</v>
      </c>
    </row>
    <row r="413" spans="1:29" s="850" customFormat="1" ht="12" customHeight="1" x14ac:dyDescent="0.2">
      <c r="A413" s="850" t="s">
        <v>561</v>
      </c>
      <c r="B413" s="851"/>
      <c r="C413" s="853">
        <f>C411-C412</f>
        <v>1</v>
      </c>
      <c r="E413" s="851"/>
      <c r="F413" s="851"/>
      <c r="G413" s="851"/>
      <c r="H413" s="851"/>
      <c r="M413" s="853">
        <f t="shared" ref="M413:AA413" si="15">M411-M412</f>
        <v>0</v>
      </c>
      <c r="N413" s="925">
        <f t="shared" si="15"/>
        <v>91000</v>
      </c>
      <c r="O413" s="853">
        <f t="shared" ref="O413" si="16">O411-O412</f>
        <v>0</v>
      </c>
      <c r="P413" s="853">
        <f t="shared" si="15"/>
        <v>0</v>
      </c>
      <c r="Q413" s="853">
        <f t="shared" si="15"/>
        <v>0</v>
      </c>
      <c r="R413" s="853">
        <f t="shared" si="15"/>
        <v>0</v>
      </c>
      <c r="S413" s="853">
        <f t="shared" si="15"/>
        <v>0</v>
      </c>
      <c r="T413" s="853">
        <f t="shared" si="15"/>
        <v>0</v>
      </c>
      <c r="U413" s="853">
        <f t="shared" si="15"/>
        <v>0</v>
      </c>
      <c r="V413" s="853">
        <f t="shared" si="15"/>
        <v>0</v>
      </c>
      <c r="W413" s="853">
        <f t="shared" si="15"/>
        <v>0</v>
      </c>
      <c r="X413" s="853">
        <f t="shared" si="15"/>
        <v>0</v>
      </c>
      <c r="Y413" s="853">
        <f t="shared" si="15"/>
        <v>0</v>
      </c>
      <c r="Z413" s="853">
        <f t="shared" si="15"/>
        <v>0</v>
      </c>
      <c r="AA413" s="853">
        <f t="shared" si="15"/>
        <v>0</v>
      </c>
    </row>
    <row r="414" spans="1:29" s="850" customFormat="1" ht="22.9" customHeight="1" x14ac:dyDescent="0.2">
      <c r="B414" s="851"/>
      <c r="C414" s="853"/>
      <c r="E414" s="851"/>
      <c r="F414" s="851"/>
      <c r="G414" s="851"/>
      <c r="H414" s="851"/>
      <c r="M414" s="853"/>
      <c r="N414" s="925"/>
      <c r="O414" s="853"/>
      <c r="P414" s="853"/>
      <c r="Q414" s="853"/>
      <c r="R414" s="853"/>
      <c r="S414" s="853"/>
      <c r="T414" s="853"/>
      <c r="U414" s="853"/>
      <c r="V414" s="853"/>
      <c r="W414" s="853"/>
      <c r="X414" s="853"/>
      <c r="Y414" s="853"/>
      <c r="Z414" s="853"/>
      <c r="AA414" s="853"/>
    </row>
    <row r="415" spans="1:29" s="850" customFormat="1" ht="28.15" customHeight="1" x14ac:dyDescent="0.2">
      <c r="A415" s="862" t="s">
        <v>598</v>
      </c>
      <c r="B415" s="861" t="s">
        <v>713</v>
      </c>
      <c r="C415" s="851">
        <f>SUM(C411-C409-C287-C136-C435)</f>
        <v>238</v>
      </c>
      <c r="E415" s="851"/>
      <c r="F415" s="851"/>
      <c r="G415" s="851"/>
      <c r="H415" s="851"/>
      <c r="M415" s="852">
        <f t="shared" ref="M415:AA415" si="17">SUM(M412-M435-M409-M309-M287)</f>
        <v>1345000</v>
      </c>
      <c r="N415" s="982">
        <f t="shared" si="17"/>
        <v>3159500</v>
      </c>
      <c r="O415" s="852">
        <f t="shared" si="17"/>
        <v>2390000</v>
      </c>
      <c r="P415" s="852">
        <f t="shared" si="17"/>
        <v>2006000</v>
      </c>
      <c r="Q415" s="852">
        <f t="shared" si="17"/>
        <v>3141000</v>
      </c>
      <c r="R415" s="852">
        <f t="shared" si="17"/>
        <v>1531000</v>
      </c>
      <c r="S415" s="852">
        <f t="shared" si="17"/>
        <v>1227000</v>
      </c>
      <c r="T415" s="852">
        <f t="shared" si="17"/>
        <v>832000</v>
      </c>
      <c r="U415" s="852">
        <f t="shared" si="17"/>
        <v>2462000</v>
      </c>
      <c r="V415" s="852">
        <f t="shared" si="17"/>
        <v>2813500</v>
      </c>
      <c r="W415" s="852">
        <f t="shared" si="17"/>
        <v>1398000</v>
      </c>
      <c r="X415" s="852">
        <f t="shared" si="17"/>
        <v>972000</v>
      </c>
      <c r="Y415" s="852">
        <f t="shared" si="17"/>
        <v>1602000</v>
      </c>
      <c r="Z415" s="852">
        <f t="shared" si="17"/>
        <v>1501000</v>
      </c>
      <c r="AA415" s="852">
        <f t="shared" si="17"/>
        <v>660000</v>
      </c>
    </row>
    <row r="416" spans="1:29" ht="19.149999999999999" customHeight="1" x14ac:dyDescent="0.2">
      <c r="B416" s="769"/>
      <c r="C416" s="774"/>
      <c r="M416" s="783"/>
      <c r="N416" s="926"/>
      <c r="O416" s="783"/>
      <c r="P416" s="783"/>
      <c r="Q416" s="783"/>
      <c r="R416" s="783"/>
      <c r="S416" s="783"/>
      <c r="T416" s="783"/>
      <c r="U416" s="783"/>
      <c r="V416" s="783"/>
      <c r="W416" s="783"/>
      <c r="X416" s="783"/>
      <c r="Y416" s="783"/>
      <c r="Z416" s="783"/>
      <c r="AA416" s="783"/>
    </row>
    <row r="417" spans="1:27" ht="12" customHeight="1" thickBot="1" x14ac:dyDescent="0.25">
      <c r="L417" s="849" t="s">
        <v>596</v>
      </c>
    </row>
    <row r="418" spans="1:27" s="766" customFormat="1" ht="12" customHeight="1" x14ac:dyDescent="0.2">
      <c r="A418" s="784" t="s">
        <v>565</v>
      </c>
      <c r="B418" s="799"/>
      <c r="C418" s="784"/>
      <c r="D418" s="784"/>
      <c r="E418" s="784" t="s">
        <v>565</v>
      </c>
      <c r="F418" s="799"/>
      <c r="G418" s="797"/>
      <c r="H418" s="797"/>
      <c r="I418" s="784"/>
      <c r="J418" s="784"/>
      <c r="K418" s="784"/>
      <c r="L418" s="786"/>
      <c r="M418" s="786"/>
      <c r="N418" s="919"/>
      <c r="O418" s="786"/>
      <c r="P418" s="786"/>
      <c r="Q418" s="786"/>
      <c r="R418" s="786"/>
      <c r="S418" s="786"/>
      <c r="T418" s="786"/>
      <c r="U418" s="786"/>
      <c r="V418" s="786"/>
      <c r="W418" s="786"/>
      <c r="X418" s="786"/>
      <c r="Y418" s="786"/>
      <c r="Z418" s="786"/>
      <c r="AA418" s="786"/>
    </row>
    <row r="419" spans="1:27" s="766" customFormat="1" ht="12" customHeight="1" x14ac:dyDescent="0.2">
      <c r="A419" s="845" t="s">
        <v>2</v>
      </c>
      <c r="B419" s="773" t="s">
        <v>19</v>
      </c>
      <c r="C419" s="767" t="s">
        <v>21</v>
      </c>
      <c r="D419" s="767" t="s">
        <v>8</v>
      </c>
      <c r="E419" s="775" t="s">
        <v>0</v>
      </c>
      <c r="F419" s="775" t="s">
        <v>18</v>
      </c>
      <c r="G419" s="776" t="s">
        <v>3</v>
      </c>
      <c r="H419" s="776" t="s">
        <v>91</v>
      </c>
      <c r="I419" s="767" t="s">
        <v>22</v>
      </c>
      <c r="J419" s="768" t="s">
        <v>22</v>
      </c>
      <c r="K419" s="768" t="s">
        <v>451</v>
      </c>
      <c r="L419" s="792" t="s">
        <v>473</v>
      </c>
      <c r="M419" s="779" t="s">
        <v>24</v>
      </c>
      <c r="N419" s="920" t="s">
        <v>25</v>
      </c>
      <c r="O419" s="779" t="s">
        <v>26</v>
      </c>
      <c r="P419" s="779" t="s">
        <v>27</v>
      </c>
      <c r="Q419" s="779" t="s">
        <v>28</v>
      </c>
      <c r="R419" s="779" t="s">
        <v>127</v>
      </c>
      <c r="S419" s="779" t="s">
        <v>156</v>
      </c>
      <c r="T419" s="779" t="s">
        <v>210</v>
      </c>
      <c r="U419" s="779" t="s">
        <v>211</v>
      </c>
      <c r="V419" s="779" t="s">
        <v>212</v>
      </c>
      <c r="W419" s="779" t="s">
        <v>551</v>
      </c>
      <c r="X419" s="779" t="s">
        <v>552</v>
      </c>
      <c r="Y419" s="779" t="s">
        <v>553</v>
      </c>
      <c r="Z419" s="779" t="s">
        <v>554</v>
      </c>
      <c r="AA419" s="779" t="s">
        <v>555</v>
      </c>
    </row>
    <row r="420" spans="1:27" s="766" customFormat="1" ht="12" customHeight="1" x14ac:dyDescent="0.2">
      <c r="A420" s="845" t="s">
        <v>20</v>
      </c>
      <c r="B420" s="773" t="s">
        <v>20</v>
      </c>
      <c r="C420" s="767" t="s">
        <v>122</v>
      </c>
      <c r="D420" s="767" t="s">
        <v>17</v>
      </c>
      <c r="E420" s="775"/>
      <c r="F420" s="775"/>
      <c r="G420" s="776"/>
      <c r="H420" s="776" t="s">
        <v>488</v>
      </c>
      <c r="I420" s="767" t="s">
        <v>23</v>
      </c>
      <c r="J420" s="768" t="s">
        <v>363</v>
      </c>
      <c r="K420" s="768" t="s">
        <v>450</v>
      </c>
      <c r="L420" s="792"/>
      <c r="M420" s="779"/>
      <c r="N420" s="920"/>
      <c r="O420" s="779"/>
      <c r="P420" s="779"/>
      <c r="Q420" s="779"/>
      <c r="R420" s="779"/>
      <c r="S420" s="779"/>
      <c r="T420" s="779"/>
      <c r="U420" s="779"/>
      <c r="V420" s="779"/>
      <c r="W420" s="779"/>
      <c r="X420" s="779"/>
      <c r="Y420" s="779"/>
      <c r="Z420" s="779"/>
      <c r="AA420" s="779"/>
    </row>
    <row r="422" spans="1:27" s="766" customFormat="1" ht="12" customHeight="1" x14ac:dyDescent="0.2">
      <c r="A422" s="764">
        <v>112</v>
      </c>
      <c r="B422" s="803">
        <v>8045</v>
      </c>
      <c r="C422" s="765" t="s">
        <v>88</v>
      </c>
      <c r="D422" s="765" t="s">
        <v>70</v>
      </c>
      <c r="E422" s="800">
        <v>2007</v>
      </c>
      <c r="F422" s="800">
        <v>5018</v>
      </c>
      <c r="G422" s="798" t="s">
        <v>220</v>
      </c>
      <c r="H422" s="798">
        <v>205</v>
      </c>
      <c r="I422" s="765" t="s">
        <v>90</v>
      </c>
      <c r="J422" s="787" t="s">
        <v>367</v>
      </c>
      <c r="K422" s="788" t="s">
        <v>446</v>
      </c>
      <c r="L422" s="1026" t="s">
        <v>478</v>
      </c>
      <c r="M422" s="777"/>
      <c r="N422" s="921"/>
      <c r="O422" s="777"/>
      <c r="P422" s="777"/>
      <c r="Q422" s="777"/>
      <c r="R422" s="777" t="s">
        <v>1</v>
      </c>
      <c r="S422" s="777">
        <v>250000</v>
      </c>
      <c r="T422" s="777"/>
      <c r="U422" s="778"/>
      <c r="V422" s="778"/>
      <c r="W422" s="778"/>
      <c r="X422" s="778"/>
      <c r="Y422" s="778"/>
      <c r="Z422" s="778">
        <v>250000</v>
      </c>
      <c r="AA422" s="777"/>
    </row>
    <row r="423" spans="1:27" s="766" customFormat="1" ht="12" customHeight="1" x14ac:dyDescent="0.2">
      <c r="A423" s="764">
        <v>113</v>
      </c>
      <c r="B423" s="803">
        <v>8049</v>
      </c>
      <c r="C423" s="765" t="s">
        <v>88</v>
      </c>
      <c r="D423" s="765" t="s">
        <v>70</v>
      </c>
      <c r="E423" s="800">
        <v>2007</v>
      </c>
      <c r="F423" s="800">
        <v>4339</v>
      </c>
      <c r="G423" s="798" t="s">
        <v>220</v>
      </c>
      <c r="H423" s="798">
        <v>342</v>
      </c>
      <c r="I423" s="765" t="s">
        <v>90</v>
      </c>
      <c r="J423" s="787" t="s">
        <v>367</v>
      </c>
      <c r="K423" s="788" t="s">
        <v>446</v>
      </c>
      <c r="L423" s="1026" t="s">
        <v>478</v>
      </c>
      <c r="M423" s="777"/>
      <c r="N423" s="921"/>
      <c r="O423" s="777"/>
      <c r="P423" s="777"/>
      <c r="Q423" s="777"/>
      <c r="R423" s="777" t="s">
        <v>1</v>
      </c>
      <c r="S423" s="777">
        <v>250000</v>
      </c>
      <c r="T423" s="777"/>
      <c r="U423" s="778"/>
      <c r="V423" s="778"/>
      <c r="W423" s="778"/>
      <c r="X423" s="778"/>
      <c r="Y423" s="778"/>
      <c r="Z423" s="778">
        <v>250000</v>
      </c>
      <c r="AA423" s="777"/>
    </row>
    <row r="424" spans="1:27" s="766" customFormat="1" ht="12" customHeight="1" x14ac:dyDescent="0.2">
      <c r="A424" s="764">
        <v>115</v>
      </c>
      <c r="B424" s="803">
        <v>8113</v>
      </c>
      <c r="C424" s="765" t="s">
        <v>88</v>
      </c>
      <c r="D424" s="765" t="s">
        <v>70</v>
      </c>
      <c r="E424" s="800">
        <v>2012</v>
      </c>
      <c r="F424" s="800">
        <v>550</v>
      </c>
      <c r="G424" s="798"/>
      <c r="H424" s="798">
        <v>105</v>
      </c>
      <c r="I424" s="765" t="s">
        <v>90</v>
      </c>
      <c r="J424" s="787" t="s">
        <v>367</v>
      </c>
      <c r="K424" s="788" t="s">
        <v>446</v>
      </c>
      <c r="L424" s="1026" t="s">
        <v>478</v>
      </c>
      <c r="M424" s="777"/>
      <c r="N424" s="921"/>
      <c r="O424" s="777"/>
      <c r="P424" s="777"/>
      <c r="Q424" s="777">
        <v>250000</v>
      </c>
      <c r="R424" s="777"/>
      <c r="S424" s="777"/>
      <c r="T424" s="777"/>
      <c r="U424" s="778"/>
      <c r="V424" s="778"/>
      <c r="W424" s="778"/>
      <c r="X424" s="778"/>
      <c r="Y424" s="778"/>
      <c r="Z424" s="778"/>
      <c r="AA424" s="777"/>
    </row>
    <row r="425" spans="1:27" s="766" customFormat="1" ht="12" customHeight="1" x14ac:dyDescent="0.2">
      <c r="A425" s="764">
        <v>116</v>
      </c>
      <c r="B425" s="803">
        <v>8014</v>
      </c>
      <c r="C425" s="765" t="s">
        <v>88</v>
      </c>
      <c r="D425" s="765" t="s">
        <v>70</v>
      </c>
      <c r="E425" s="800">
        <v>2006</v>
      </c>
      <c r="F425" s="800">
        <v>5067</v>
      </c>
      <c r="G425" s="798" t="s">
        <v>220</v>
      </c>
      <c r="H425" s="798">
        <v>101</v>
      </c>
      <c r="I425" s="765" t="s">
        <v>90</v>
      </c>
      <c r="J425" s="787" t="s">
        <v>367</v>
      </c>
      <c r="K425" s="788" t="s">
        <v>446</v>
      </c>
      <c r="L425" s="1026" t="s">
        <v>478</v>
      </c>
      <c r="M425" s="777"/>
      <c r="N425" s="921"/>
      <c r="O425" s="777">
        <v>250000</v>
      </c>
      <c r="P425" s="777"/>
      <c r="Q425" s="777"/>
      <c r="R425" s="777"/>
      <c r="S425" s="777" t="s">
        <v>1</v>
      </c>
      <c r="T425" s="777"/>
      <c r="U425" s="778"/>
      <c r="V425" s="778"/>
      <c r="W425" s="778"/>
      <c r="X425" s="778"/>
      <c r="Y425" s="778">
        <v>250000</v>
      </c>
      <c r="Z425" s="778"/>
      <c r="AA425" s="777"/>
    </row>
    <row r="426" spans="1:27" s="766" customFormat="1" ht="12" customHeight="1" x14ac:dyDescent="0.2">
      <c r="A426" s="764">
        <v>117</v>
      </c>
      <c r="B426" s="803">
        <v>8094</v>
      </c>
      <c r="C426" s="765" t="s">
        <v>510</v>
      </c>
      <c r="D426" s="765" t="s">
        <v>70</v>
      </c>
      <c r="E426" s="800">
        <v>2009</v>
      </c>
      <c r="F426" s="800">
        <v>3541</v>
      </c>
      <c r="G426" s="798"/>
      <c r="H426" s="798">
        <v>761</v>
      </c>
      <c r="I426" s="765" t="s">
        <v>90</v>
      </c>
      <c r="J426" s="787" t="s">
        <v>367</v>
      </c>
      <c r="K426" s="788" t="s">
        <v>446</v>
      </c>
      <c r="L426" s="1026" t="s">
        <v>478</v>
      </c>
      <c r="M426" s="777"/>
      <c r="N426" s="921"/>
      <c r="O426" s="777"/>
      <c r="P426" s="777">
        <v>250000</v>
      </c>
      <c r="Q426" s="777"/>
      <c r="R426" s="777"/>
      <c r="S426" s="777"/>
      <c r="T426" s="777">
        <v>250000</v>
      </c>
      <c r="U426" s="778"/>
      <c r="V426" s="778"/>
      <c r="W426" s="778"/>
      <c r="X426" s="778"/>
      <c r="Y426" s="778"/>
      <c r="Z426" s="778"/>
      <c r="AA426" s="777">
        <v>250000</v>
      </c>
    </row>
    <row r="427" spans="1:27" s="766" customFormat="1" ht="12" customHeight="1" x14ac:dyDescent="0.2">
      <c r="A427" s="764">
        <v>118</v>
      </c>
      <c r="B427" s="803">
        <v>9620</v>
      </c>
      <c r="C427" s="765" t="s">
        <v>572</v>
      </c>
      <c r="D427" s="765" t="s">
        <v>70</v>
      </c>
      <c r="E427" s="800">
        <v>2013</v>
      </c>
      <c r="F427" s="800">
        <v>1259</v>
      </c>
      <c r="G427" s="798"/>
      <c r="H427" s="798">
        <v>658</v>
      </c>
      <c r="I427" s="765" t="s">
        <v>90</v>
      </c>
      <c r="J427" s="787" t="s">
        <v>365</v>
      </c>
      <c r="K427" s="788" t="s">
        <v>446</v>
      </c>
      <c r="L427" s="1026" t="s">
        <v>478</v>
      </c>
      <c r="M427" s="777"/>
      <c r="N427" s="921"/>
      <c r="O427" s="777"/>
      <c r="P427" s="777"/>
      <c r="Q427" s="777">
        <v>250000</v>
      </c>
      <c r="R427" s="777"/>
      <c r="S427" s="777"/>
      <c r="T427" s="777"/>
      <c r="U427" s="778"/>
      <c r="V427" s="778"/>
      <c r="W427" s="778">
        <v>250000</v>
      </c>
      <c r="X427" s="778"/>
      <c r="Y427" s="778"/>
      <c r="Z427" s="778"/>
      <c r="AA427" s="777"/>
    </row>
    <row r="428" spans="1:27" s="766" customFormat="1" ht="12" customHeight="1" x14ac:dyDescent="0.2">
      <c r="A428" s="764">
        <v>120</v>
      </c>
      <c r="B428" s="803">
        <v>6689</v>
      </c>
      <c r="C428" s="765" t="s">
        <v>238</v>
      </c>
      <c r="D428" s="765" t="s">
        <v>70</v>
      </c>
      <c r="E428" s="800">
        <v>2005</v>
      </c>
      <c r="F428" s="800">
        <v>2876</v>
      </c>
      <c r="G428" s="798" t="s">
        <v>220</v>
      </c>
      <c r="H428" s="798">
        <v>118</v>
      </c>
      <c r="I428" s="765" t="s">
        <v>90</v>
      </c>
      <c r="J428" s="787" t="s">
        <v>367</v>
      </c>
      <c r="K428" s="788" t="s">
        <v>446</v>
      </c>
      <c r="L428" s="1026" t="s">
        <v>586</v>
      </c>
      <c r="M428" s="777"/>
      <c r="N428" s="921"/>
      <c r="O428" s="777"/>
      <c r="P428" s="777"/>
      <c r="Q428" s="777"/>
      <c r="R428" s="777">
        <v>250000</v>
      </c>
      <c r="S428" s="777"/>
      <c r="T428" s="777"/>
      <c r="U428" s="778"/>
      <c r="V428" s="778"/>
      <c r="W428" s="778"/>
      <c r="X428" s="778"/>
      <c r="Y428" s="778"/>
      <c r="Z428" s="778"/>
      <c r="AA428" s="777"/>
    </row>
    <row r="429" spans="1:27" s="766" customFormat="1" ht="12" customHeight="1" x14ac:dyDescent="0.2">
      <c r="A429" s="764">
        <v>125</v>
      </c>
      <c r="B429" s="803">
        <v>9649</v>
      </c>
      <c r="C429" s="765" t="s">
        <v>238</v>
      </c>
      <c r="D429" s="765" t="s">
        <v>70</v>
      </c>
      <c r="E429" s="800">
        <v>2014</v>
      </c>
      <c r="F429" s="800">
        <v>130</v>
      </c>
      <c r="G429" s="798"/>
      <c r="H429" s="798">
        <v>47</v>
      </c>
      <c r="I429" s="765" t="s">
        <v>90</v>
      </c>
      <c r="J429" s="787" t="s">
        <v>365</v>
      </c>
      <c r="K429" s="788" t="s">
        <v>446</v>
      </c>
      <c r="L429" s="1026" t="s">
        <v>586</v>
      </c>
      <c r="M429" s="777"/>
      <c r="N429" s="921"/>
      <c r="O429" s="777"/>
      <c r="P429" s="777"/>
      <c r="Q429" s="777"/>
      <c r="R429" s="777"/>
      <c r="S429" s="777"/>
      <c r="T429" s="777">
        <v>250000</v>
      </c>
      <c r="U429" s="778"/>
      <c r="V429" s="778">
        <v>250000</v>
      </c>
      <c r="W429" s="778"/>
      <c r="X429" s="778"/>
      <c r="Y429" s="778"/>
      <c r="Z429" s="778"/>
      <c r="AA429" s="777"/>
    </row>
    <row r="430" spans="1:27" s="766" customFormat="1" ht="12" customHeight="1" x14ac:dyDescent="0.2">
      <c r="A430" s="764">
        <v>136</v>
      </c>
      <c r="B430" s="803">
        <v>8142</v>
      </c>
      <c r="C430" s="765" t="s">
        <v>454</v>
      </c>
      <c r="D430" s="765" t="s">
        <v>419</v>
      </c>
      <c r="E430" s="800">
        <v>2010</v>
      </c>
      <c r="F430" s="800">
        <v>3849</v>
      </c>
      <c r="G430" s="798"/>
      <c r="H430" s="798">
        <v>459</v>
      </c>
      <c r="I430" s="765" t="s">
        <v>90</v>
      </c>
      <c r="J430" s="787" t="s">
        <v>365</v>
      </c>
      <c r="K430" s="788" t="s">
        <v>446</v>
      </c>
      <c r="L430" s="1026" t="s">
        <v>653</v>
      </c>
      <c r="M430" s="777"/>
      <c r="N430" s="921">
        <v>190000</v>
      </c>
      <c r="O430" s="777"/>
      <c r="P430" s="777"/>
      <c r="Q430" s="777"/>
      <c r="R430" s="777"/>
      <c r="S430" s="777"/>
      <c r="T430" s="777"/>
      <c r="U430" s="778"/>
      <c r="V430" s="778"/>
      <c r="W430" s="778"/>
      <c r="X430" s="778"/>
      <c r="Y430" s="778">
        <v>190000</v>
      </c>
      <c r="Z430" s="778"/>
      <c r="AA430" s="777"/>
    </row>
    <row r="431" spans="1:27" s="766" customFormat="1" ht="12" customHeight="1" x14ac:dyDescent="0.2">
      <c r="A431" s="764">
        <v>138</v>
      </c>
      <c r="B431" s="803">
        <v>8186</v>
      </c>
      <c r="C431" s="765" t="s">
        <v>418</v>
      </c>
      <c r="D431" s="765" t="s">
        <v>419</v>
      </c>
      <c r="E431" s="800">
        <v>2007</v>
      </c>
      <c r="F431" s="800">
        <v>6316</v>
      </c>
      <c r="G431" s="798"/>
      <c r="H431" s="798">
        <v>968</v>
      </c>
      <c r="I431" s="765" t="s">
        <v>90</v>
      </c>
      <c r="J431" s="787" t="s">
        <v>365</v>
      </c>
      <c r="K431" s="788" t="s">
        <v>446</v>
      </c>
      <c r="L431" s="1026" t="s">
        <v>653</v>
      </c>
      <c r="M431" s="777"/>
      <c r="N431" s="921">
        <v>190000</v>
      </c>
      <c r="O431" s="777"/>
      <c r="P431" s="777"/>
      <c r="Q431" s="777"/>
      <c r="R431" s="777"/>
      <c r="S431" s="777"/>
      <c r="T431" s="777"/>
      <c r="U431" s="778"/>
      <c r="V431" s="778"/>
      <c r="W431" s="778"/>
      <c r="X431" s="778">
        <v>190000</v>
      </c>
      <c r="Y431" s="778"/>
      <c r="Z431" s="778"/>
      <c r="AA431" s="777"/>
    </row>
    <row r="432" spans="1:27" s="766" customFormat="1" ht="12" customHeight="1" x14ac:dyDescent="0.2">
      <c r="A432" s="764">
        <v>185</v>
      </c>
      <c r="B432" s="803">
        <v>9606</v>
      </c>
      <c r="C432" s="765" t="s">
        <v>611</v>
      </c>
      <c r="D432" s="765" t="s">
        <v>612</v>
      </c>
      <c r="E432" s="800">
        <v>2014</v>
      </c>
      <c r="F432" s="800">
        <v>231</v>
      </c>
      <c r="G432" s="798"/>
      <c r="H432" s="798">
        <v>151</v>
      </c>
      <c r="I432" s="765" t="s">
        <v>90</v>
      </c>
      <c r="J432" s="787" t="s">
        <v>365</v>
      </c>
      <c r="K432" s="788" t="s">
        <v>446</v>
      </c>
      <c r="L432" s="1026" t="s">
        <v>478</v>
      </c>
      <c r="M432" s="777"/>
      <c r="N432" s="921"/>
      <c r="O432" s="777"/>
      <c r="P432" s="777"/>
      <c r="Q432" s="777"/>
      <c r="R432" s="777"/>
      <c r="S432" s="777"/>
      <c r="T432" s="777"/>
      <c r="U432" s="778"/>
      <c r="V432" s="778">
        <v>250000</v>
      </c>
      <c r="W432" s="778"/>
      <c r="X432" s="778"/>
      <c r="Y432" s="778"/>
      <c r="Z432" s="778"/>
      <c r="AA432" s="777"/>
    </row>
    <row r="433" spans="1:27" s="766" customFormat="1" ht="12" customHeight="1" x14ac:dyDescent="0.2">
      <c r="A433" s="764">
        <v>186</v>
      </c>
      <c r="B433" s="803">
        <v>9605</v>
      </c>
      <c r="C433" s="765" t="s">
        <v>611</v>
      </c>
      <c r="D433" s="765" t="s">
        <v>612</v>
      </c>
      <c r="E433" s="800">
        <v>2014</v>
      </c>
      <c r="F433" s="800">
        <v>612</v>
      </c>
      <c r="G433" s="798"/>
      <c r="H433" s="798">
        <v>321</v>
      </c>
      <c r="I433" s="765" t="s">
        <v>90</v>
      </c>
      <c r="J433" s="787" t="s">
        <v>365</v>
      </c>
      <c r="K433" s="788" t="s">
        <v>446</v>
      </c>
      <c r="L433" s="1026" t="s">
        <v>478</v>
      </c>
      <c r="M433" s="777"/>
      <c r="N433" s="921"/>
      <c r="O433" s="777"/>
      <c r="P433" s="777"/>
      <c r="Q433" s="777"/>
      <c r="R433" s="777"/>
      <c r="S433" s="777"/>
      <c r="T433" s="777"/>
      <c r="U433" s="778"/>
      <c r="V433" s="778">
        <v>250000</v>
      </c>
      <c r="W433" s="778"/>
      <c r="X433" s="778"/>
      <c r="Y433" s="778"/>
      <c r="Z433" s="778"/>
      <c r="AA433" s="777"/>
    </row>
    <row r="434" spans="1:27" s="766" customFormat="1" ht="12" customHeight="1" x14ac:dyDescent="0.2">
      <c r="A434" s="764">
        <v>187</v>
      </c>
      <c r="B434" s="803">
        <v>9604</v>
      </c>
      <c r="C434" s="765" t="s">
        <v>611</v>
      </c>
      <c r="D434" s="765" t="s">
        <v>612</v>
      </c>
      <c r="E434" s="800">
        <v>2014</v>
      </c>
      <c r="F434" s="800">
        <v>412</v>
      </c>
      <c r="G434" s="798"/>
      <c r="H434" s="798">
        <v>300</v>
      </c>
      <c r="I434" s="765" t="s">
        <v>90</v>
      </c>
      <c r="J434" s="787" t="s">
        <v>365</v>
      </c>
      <c r="K434" s="788" t="s">
        <v>446</v>
      </c>
      <c r="L434" s="1026" t="s">
        <v>478</v>
      </c>
      <c r="M434" s="777"/>
      <c r="N434" s="921"/>
      <c r="O434" s="777"/>
      <c r="P434" s="777"/>
      <c r="Q434" s="777"/>
      <c r="R434" s="777"/>
      <c r="S434" s="777"/>
      <c r="T434" s="777"/>
      <c r="U434" s="778"/>
      <c r="V434" s="778">
        <v>250000</v>
      </c>
      <c r="W434" s="778"/>
      <c r="X434" s="778"/>
      <c r="Y434" s="778"/>
      <c r="Z434" s="778"/>
      <c r="AA434" s="777"/>
    </row>
    <row r="435" spans="1:27" s="854" customFormat="1" ht="47.45" customHeight="1" x14ac:dyDescent="0.2">
      <c r="A435" s="854" t="s">
        <v>598</v>
      </c>
      <c r="B435" s="417" t="s">
        <v>597</v>
      </c>
      <c r="C435" s="128">
        <f>COUNTA(A422:A434)</f>
        <v>13</v>
      </c>
      <c r="D435" s="855"/>
      <c r="E435" s="856"/>
      <c r="F435" s="856"/>
      <c r="G435" s="857"/>
      <c r="H435" s="857"/>
      <c r="I435" s="855"/>
      <c r="J435" s="858"/>
      <c r="K435" s="859"/>
      <c r="L435" s="859"/>
      <c r="M435" s="860">
        <f t="shared" ref="M435:AA435" si="18">SUM(M422:M431)</f>
        <v>0</v>
      </c>
      <c r="N435" s="922">
        <f t="shared" si="18"/>
        <v>380000</v>
      </c>
      <c r="O435" s="860">
        <f t="shared" si="18"/>
        <v>250000</v>
      </c>
      <c r="P435" s="860">
        <f t="shared" si="18"/>
        <v>250000</v>
      </c>
      <c r="Q435" s="860">
        <f t="shared" si="18"/>
        <v>500000</v>
      </c>
      <c r="R435" s="860">
        <f t="shared" si="18"/>
        <v>250000</v>
      </c>
      <c r="S435" s="860">
        <f t="shared" si="18"/>
        <v>500000</v>
      </c>
      <c r="T435" s="860">
        <f t="shared" si="18"/>
        <v>500000</v>
      </c>
      <c r="U435" s="860">
        <f t="shared" si="18"/>
        <v>0</v>
      </c>
      <c r="V435" s="860">
        <f t="shared" si="18"/>
        <v>250000</v>
      </c>
      <c r="W435" s="860">
        <f t="shared" si="18"/>
        <v>250000</v>
      </c>
      <c r="X435" s="860">
        <f t="shared" si="18"/>
        <v>190000</v>
      </c>
      <c r="Y435" s="860">
        <f t="shared" si="18"/>
        <v>440000</v>
      </c>
      <c r="Z435" s="860">
        <f t="shared" si="18"/>
        <v>500000</v>
      </c>
      <c r="AA435" s="860">
        <f t="shared" si="18"/>
        <v>250000</v>
      </c>
    </row>
  </sheetData>
  <pageMargins left="0.7" right="0.7" top="0.75" bottom="0.75" header="0.3" footer="0.3"/>
  <pageSetup paperSize="5" scale="55" fitToHeight="7" orientation="landscape" r:id="rId1"/>
  <rowBreaks count="5" manualBreakCount="5">
    <brk id="123" max="22" man="1"/>
    <brk id="187" max="22" man="1"/>
    <brk id="252" max="22" man="1"/>
    <brk id="332" max="22" man="1"/>
    <brk id="413" max="2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A34"/>
  <sheetViews>
    <sheetView showOutlineSymbols="0" view="pageBreakPreview" topLeftCell="J2" zoomScale="60" zoomScaleNormal="60" workbookViewId="0">
      <selection activeCell="O13" sqref="O13"/>
    </sheetView>
  </sheetViews>
  <sheetFormatPr defaultColWidth="9.140625" defaultRowHeight="24.95" customHeight="1" x14ac:dyDescent="0.2"/>
  <cols>
    <col min="1" max="1" width="9.140625" style="24"/>
    <col min="2" max="2" width="9.140625" style="1"/>
    <col min="3" max="3" width="38.5703125" style="1" customWidth="1"/>
    <col min="4" max="4" width="16" style="1" customWidth="1"/>
    <col min="5" max="5" width="10.7109375" style="1" customWidth="1"/>
    <col min="6" max="6" width="11" style="1" customWidth="1"/>
    <col min="7" max="7" width="11.7109375" style="1" customWidth="1"/>
    <col min="8" max="8" width="12.7109375" style="1" customWidth="1"/>
    <col min="9" max="9" width="16.7109375" style="1" customWidth="1"/>
    <col min="10" max="10" width="16.28515625" style="1" customWidth="1"/>
    <col min="11" max="11" width="15.28515625" style="1" customWidth="1"/>
    <col min="12" max="12" width="21.7109375" style="413" customWidth="1"/>
    <col min="13" max="13" width="12.7109375" style="63" customWidth="1"/>
    <col min="14" max="14" width="12.7109375" style="877" customWidth="1"/>
    <col min="15" max="27" width="12.7109375" style="3" customWidth="1"/>
    <col min="28" max="16384" width="9.140625" style="1"/>
  </cols>
  <sheetData>
    <row r="1" spans="1:27" s="24" customFormat="1" ht="30" customHeight="1" x14ac:dyDescent="0.2">
      <c r="A1" s="21"/>
      <c r="B1" s="22"/>
      <c r="C1" s="55" t="s">
        <v>32</v>
      </c>
      <c r="D1" s="55"/>
      <c r="E1" s="55">
        <v>321</v>
      </c>
      <c r="F1" s="22"/>
      <c r="G1" s="22"/>
      <c r="H1" s="22"/>
      <c r="I1" s="22"/>
      <c r="J1" s="22"/>
      <c r="K1" s="22"/>
      <c r="L1" s="411"/>
      <c r="M1" s="828"/>
      <c r="N1" s="868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s="24" customFormat="1" ht="20.100000000000001" customHeight="1" x14ac:dyDescent="0.2">
      <c r="A2" s="25" t="s">
        <v>2</v>
      </c>
      <c r="B2" s="24" t="s">
        <v>19</v>
      </c>
      <c r="C2" s="26" t="s">
        <v>21</v>
      </c>
      <c r="D2" s="26" t="s">
        <v>8</v>
      </c>
      <c r="E2" s="26" t="s">
        <v>0</v>
      </c>
      <c r="F2" s="26" t="s">
        <v>18</v>
      </c>
      <c r="G2" s="39" t="s">
        <v>3</v>
      </c>
      <c r="H2" s="39" t="s">
        <v>91</v>
      </c>
      <c r="I2" s="26" t="s">
        <v>22</v>
      </c>
      <c r="J2" s="7" t="s">
        <v>22</v>
      </c>
      <c r="K2" s="7" t="s">
        <v>451</v>
      </c>
      <c r="L2" s="412" t="s">
        <v>473</v>
      </c>
      <c r="M2" s="389" t="s">
        <v>24</v>
      </c>
      <c r="N2" s="869" t="s">
        <v>25</v>
      </c>
      <c r="O2" s="7" t="s">
        <v>26</v>
      </c>
      <c r="P2" s="7" t="s">
        <v>27</v>
      </c>
      <c r="Q2" s="7" t="s">
        <v>28</v>
      </c>
      <c r="R2" s="7" t="s">
        <v>127</v>
      </c>
      <c r="S2" s="7" t="s">
        <v>156</v>
      </c>
      <c r="T2" s="7" t="s">
        <v>210</v>
      </c>
      <c r="U2" s="7" t="s">
        <v>211</v>
      </c>
      <c r="V2" s="7" t="s">
        <v>212</v>
      </c>
      <c r="W2" s="7" t="s">
        <v>551</v>
      </c>
      <c r="X2" s="7" t="s">
        <v>552</v>
      </c>
      <c r="Y2" s="7" t="s">
        <v>553</v>
      </c>
      <c r="Z2" s="7" t="s">
        <v>554</v>
      </c>
      <c r="AA2" s="7" t="s">
        <v>555</v>
      </c>
    </row>
    <row r="3" spans="1:27" s="24" customFormat="1" ht="24" customHeight="1" x14ac:dyDescent="0.2">
      <c r="A3" s="25" t="s">
        <v>20</v>
      </c>
      <c r="B3" s="24" t="s">
        <v>20</v>
      </c>
      <c r="C3" s="26" t="s">
        <v>122</v>
      </c>
      <c r="D3" s="26" t="s">
        <v>17</v>
      </c>
      <c r="E3" s="26"/>
      <c r="F3" s="26"/>
      <c r="G3" s="39"/>
      <c r="H3" s="39" t="s">
        <v>488</v>
      </c>
      <c r="I3" s="26" t="s">
        <v>23</v>
      </c>
      <c r="J3" s="7" t="s">
        <v>363</v>
      </c>
      <c r="K3" s="7" t="s">
        <v>450</v>
      </c>
      <c r="L3" s="412"/>
      <c r="M3" s="389"/>
      <c r="N3" s="869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30" customHeight="1" x14ac:dyDescent="0.2">
      <c r="A4" s="13">
        <v>702</v>
      </c>
      <c r="B4" s="4">
        <v>8031</v>
      </c>
      <c r="C4" s="125" t="s">
        <v>347</v>
      </c>
      <c r="D4" s="125" t="s">
        <v>8</v>
      </c>
      <c r="E4" s="5">
        <v>2002</v>
      </c>
      <c r="F4" s="5">
        <v>5292</v>
      </c>
      <c r="G4" s="5" t="s">
        <v>1</v>
      </c>
      <c r="H4" s="5">
        <v>191</v>
      </c>
      <c r="I4" s="52" t="s">
        <v>5</v>
      </c>
      <c r="J4" s="219" t="s">
        <v>367</v>
      </c>
      <c r="K4" s="229" t="s">
        <v>220</v>
      </c>
      <c r="L4" s="419" t="s">
        <v>694</v>
      </c>
      <c r="M4" s="829"/>
      <c r="N4" s="870"/>
      <c r="O4" s="54">
        <v>40000</v>
      </c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>
        <v>40000</v>
      </c>
    </row>
    <row r="5" spans="1:27" ht="30" customHeight="1" x14ac:dyDescent="0.2">
      <c r="A5" s="13">
        <v>777</v>
      </c>
      <c r="B5" s="4"/>
      <c r="C5" s="125" t="s">
        <v>95</v>
      </c>
      <c r="D5" s="125" t="s">
        <v>94</v>
      </c>
      <c r="E5" s="5">
        <v>2000</v>
      </c>
      <c r="F5" s="5">
        <v>317</v>
      </c>
      <c r="G5" s="5" t="s">
        <v>220</v>
      </c>
      <c r="H5" s="5">
        <v>27</v>
      </c>
      <c r="I5" s="52" t="s">
        <v>5</v>
      </c>
      <c r="J5" s="219" t="s">
        <v>367</v>
      </c>
      <c r="K5" s="110" t="s">
        <v>446</v>
      </c>
      <c r="L5" s="414"/>
      <c r="M5" s="829"/>
      <c r="N5" s="870"/>
      <c r="O5" s="54"/>
      <c r="P5" s="54">
        <v>60000</v>
      </c>
      <c r="Q5" s="54"/>
      <c r="R5" s="54"/>
      <c r="S5" s="54"/>
      <c r="T5" s="54" t="s">
        <v>1</v>
      </c>
      <c r="U5" s="54"/>
      <c r="V5" s="54"/>
      <c r="W5" s="54"/>
      <c r="X5" s="54"/>
      <c r="Y5" s="54"/>
      <c r="Z5" s="54"/>
      <c r="AA5" s="54"/>
    </row>
    <row r="6" spans="1:27" ht="30" customHeight="1" x14ac:dyDescent="0.2">
      <c r="A6" s="59" t="s">
        <v>666</v>
      </c>
      <c r="B6" s="12">
        <v>9647</v>
      </c>
      <c r="C6" s="125" t="s">
        <v>557</v>
      </c>
      <c r="D6" s="125" t="s">
        <v>69</v>
      </c>
      <c r="E6" s="5" t="s">
        <v>514</v>
      </c>
      <c r="F6" s="5" t="s">
        <v>220</v>
      </c>
      <c r="G6" s="5" t="s">
        <v>220</v>
      </c>
      <c r="H6" s="5" t="s">
        <v>220</v>
      </c>
      <c r="I6" s="52" t="s">
        <v>5</v>
      </c>
      <c r="J6" s="219" t="s">
        <v>367</v>
      </c>
      <c r="K6" s="110" t="s">
        <v>220</v>
      </c>
      <c r="L6" s="414" t="s">
        <v>1</v>
      </c>
      <c r="M6" s="829"/>
      <c r="N6" s="870"/>
      <c r="O6" s="54"/>
      <c r="P6" s="54"/>
      <c r="Q6" s="54"/>
      <c r="R6" s="54"/>
      <c r="S6" s="54"/>
      <c r="T6" s="54"/>
      <c r="U6" s="54"/>
      <c r="V6" s="54"/>
      <c r="W6" s="54"/>
      <c r="X6" s="54"/>
      <c r="Y6" s="54">
        <v>10000</v>
      </c>
      <c r="Z6" s="54"/>
      <c r="AA6" s="54"/>
    </row>
    <row r="7" spans="1:27" ht="30" customHeight="1" x14ac:dyDescent="0.2">
      <c r="A7" s="59" t="s">
        <v>668</v>
      </c>
      <c r="B7" s="12">
        <v>9640</v>
      </c>
      <c r="C7" s="125" t="s">
        <v>667</v>
      </c>
      <c r="D7" s="125" t="s">
        <v>69</v>
      </c>
      <c r="E7" s="5" t="s">
        <v>514</v>
      </c>
      <c r="F7" s="5" t="s">
        <v>220</v>
      </c>
      <c r="G7" s="5" t="s">
        <v>220</v>
      </c>
      <c r="H7" s="5" t="s">
        <v>220</v>
      </c>
      <c r="I7" s="52" t="s">
        <v>5</v>
      </c>
      <c r="J7" s="219" t="s">
        <v>367</v>
      </c>
      <c r="K7" s="110" t="s">
        <v>220</v>
      </c>
      <c r="L7" s="414"/>
      <c r="M7" s="829"/>
      <c r="N7" s="870"/>
      <c r="O7" s="54"/>
      <c r="P7" s="54"/>
      <c r="Q7" s="54"/>
      <c r="R7" s="54"/>
      <c r="S7" s="54"/>
      <c r="T7" s="54"/>
      <c r="U7" s="54"/>
      <c r="V7" s="54"/>
      <c r="W7" s="54"/>
      <c r="X7" s="54">
        <v>11000</v>
      </c>
      <c r="Y7" s="54"/>
      <c r="Z7" s="54"/>
      <c r="AA7" s="54"/>
    </row>
    <row r="8" spans="1:27" ht="30" customHeight="1" x14ac:dyDescent="0.2">
      <c r="A8" s="59" t="s">
        <v>668</v>
      </c>
      <c r="B8" s="12">
        <v>9827</v>
      </c>
      <c r="C8" s="125" t="s">
        <v>671</v>
      </c>
      <c r="D8" s="125" t="s">
        <v>69</v>
      </c>
      <c r="E8" s="5" t="s">
        <v>514</v>
      </c>
      <c r="F8" s="5" t="s">
        <v>220</v>
      </c>
      <c r="G8" s="5" t="s">
        <v>220</v>
      </c>
      <c r="H8" s="5" t="s">
        <v>220</v>
      </c>
      <c r="I8" s="52" t="s">
        <v>5</v>
      </c>
      <c r="J8" s="219" t="s">
        <v>367</v>
      </c>
      <c r="K8" s="110" t="s">
        <v>220</v>
      </c>
      <c r="L8" s="414"/>
      <c r="M8" s="829"/>
      <c r="N8" s="870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>
        <v>45000</v>
      </c>
    </row>
    <row r="9" spans="1:27" s="293" customFormat="1" ht="30" customHeight="1" x14ac:dyDescent="0.2">
      <c r="A9" s="287"/>
      <c r="B9" s="288"/>
      <c r="C9" s="289" t="s">
        <v>695</v>
      </c>
      <c r="D9" s="290" t="s">
        <v>556</v>
      </c>
      <c r="E9" s="287"/>
      <c r="F9" s="291"/>
      <c r="G9" s="291"/>
      <c r="H9" s="291"/>
      <c r="I9" s="248" t="s">
        <v>556</v>
      </c>
      <c r="J9" s="220" t="s">
        <v>556</v>
      </c>
      <c r="K9" s="229" t="s">
        <v>220</v>
      </c>
      <c r="L9" s="419" t="s">
        <v>701</v>
      </c>
      <c r="M9" s="277"/>
      <c r="N9" s="880"/>
      <c r="O9" s="292">
        <v>25000</v>
      </c>
      <c r="P9" s="292"/>
      <c r="Q9" s="292"/>
      <c r="R9" s="292"/>
      <c r="S9" s="292"/>
      <c r="T9" s="292"/>
      <c r="U9" s="292"/>
      <c r="V9" s="292"/>
      <c r="W9" s="292"/>
      <c r="X9" s="292"/>
      <c r="Y9" s="292"/>
      <c r="Z9" s="292"/>
      <c r="AA9" s="292"/>
    </row>
    <row r="10" spans="1:27" ht="25.15" customHeight="1" x14ac:dyDescent="0.2">
      <c r="H10" s="38"/>
      <c r="I10" s="24"/>
      <c r="J10" s="24"/>
      <c r="K10" s="24"/>
      <c r="L10" s="411"/>
      <c r="M10" s="389" t="s">
        <v>24</v>
      </c>
      <c r="N10" s="869" t="s">
        <v>25</v>
      </c>
      <c r="O10" s="7" t="s">
        <v>26</v>
      </c>
      <c r="P10" s="7" t="s">
        <v>27</v>
      </c>
      <c r="Q10" s="7" t="s">
        <v>28</v>
      </c>
      <c r="R10" s="7" t="s">
        <v>127</v>
      </c>
      <c r="S10" s="7" t="s">
        <v>156</v>
      </c>
      <c r="T10" s="7" t="s">
        <v>210</v>
      </c>
      <c r="U10" s="7" t="s">
        <v>211</v>
      </c>
      <c r="V10" s="7" t="s">
        <v>212</v>
      </c>
      <c r="W10" s="7" t="s">
        <v>551</v>
      </c>
      <c r="X10" s="7" t="s">
        <v>552</v>
      </c>
      <c r="Y10" s="7" t="s">
        <v>553</v>
      </c>
      <c r="Z10" s="7" t="s">
        <v>554</v>
      </c>
      <c r="AA10" s="7" t="s">
        <v>555</v>
      </c>
    </row>
    <row r="11" spans="1:27" s="201" customFormat="1" ht="25.15" customHeight="1" x14ac:dyDescent="0.2">
      <c r="G11" s="752"/>
      <c r="H11" s="752"/>
      <c r="K11" s="754" t="s">
        <v>319</v>
      </c>
      <c r="L11" s="203"/>
      <c r="M11" s="212">
        <v>0</v>
      </c>
      <c r="N11" s="212">
        <v>0</v>
      </c>
      <c r="O11" s="212">
        <v>0</v>
      </c>
      <c r="P11" s="212">
        <v>0</v>
      </c>
      <c r="Q11" s="212">
        <v>0</v>
      </c>
      <c r="R11" s="212">
        <v>0</v>
      </c>
      <c r="S11" s="212">
        <v>0</v>
      </c>
      <c r="T11" s="212">
        <v>0</v>
      </c>
      <c r="U11" s="212">
        <v>0</v>
      </c>
      <c r="V11" s="212">
        <v>0</v>
      </c>
      <c r="W11" s="212">
        <v>0</v>
      </c>
      <c r="X11" s="212">
        <v>0</v>
      </c>
      <c r="Y11" s="212">
        <v>0</v>
      </c>
      <c r="Z11" s="212">
        <v>0</v>
      </c>
      <c r="AA11" s="212">
        <v>0</v>
      </c>
    </row>
    <row r="12" spans="1:27" s="191" customFormat="1" ht="25.15" customHeight="1" x14ac:dyDescent="0.2">
      <c r="B12" s="165"/>
      <c r="C12" s="166" t="s">
        <v>399</v>
      </c>
      <c r="D12" s="167"/>
      <c r="E12" s="168">
        <f>COUNTA(A4:A9)</f>
        <v>5</v>
      </c>
      <c r="G12" s="753"/>
      <c r="H12" s="753"/>
      <c r="K12" s="755" t="s">
        <v>320</v>
      </c>
      <c r="L12" s="193"/>
      <c r="M12" s="211">
        <f>SUM(M4:M9)</f>
        <v>0</v>
      </c>
      <c r="N12" s="211">
        <f t="shared" ref="N12:AA12" si="0">SUM(N4:N9)</f>
        <v>0</v>
      </c>
      <c r="O12" s="211">
        <f>SUM(O4:O9)</f>
        <v>65000</v>
      </c>
      <c r="P12" s="211">
        <f t="shared" si="0"/>
        <v>60000</v>
      </c>
      <c r="Q12" s="211">
        <f t="shared" si="0"/>
        <v>0</v>
      </c>
      <c r="R12" s="211">
        <f t="shared" si="0"/>
        <v>0</v>
      </c>
      <c r="S12" s="211">
        <f t="shared" si="0"/>
        <v>0</v>
      </c>
      <c r="T12" s="211">
        <f t="shared" si="0"/>
        <v>0</v>
      </c>
      <c r="U12" s="211">
        <f t="shared" si="0"/>
        <v>0</v>
      </c>
      <c r="V12" s="211">
        <f t="shared" si="0"/>
        <v>0</v>
      </c>
      <c r="W12" s="211">
        <f t="shared" si="0"/>
        <v>0</v>
      </c>
      <c r="X12" s="211">
        <f t="shared" si="0"/>
        <v>11000</v>
      </c>
      <c r="Y12" s="211">
        <f t="shared" si="0"/>
        <v>10000</v>
      </c>
      <c r="Z12" s="211">
        <f t="shared" si="0"/>
        <v>0</v>
      </c>
      <c r="AA12" s="211">
        <f t="shared" si="0"/>
        <v>85000</v>
      </c>
    </row>
    <row r="13" spans="1:27" s="61" customFormat="1" ht="25.15" customHeight="1" x14ac:dyDescent="0.2">
      <c r="B13" s="165"/>
      <c r="C13" s="166" t="s">
        <v>400</v>
      </c>
      <c r="D13" s="167"/>
      <c r="E13" s="168">
        <f>COUNTA(A19:A25)</f>
        <v>7</v>
      </c>
      <c r="G13" s="120"/>
      <c r="H13" s="120"/>
      <c r="K13" s="756" t="s">
        <v>321</v>
      </c>
      <c r="L13" s="119"/>
      <c r="M13" s="206">
        <f t="shared" ref="M13:AA13" si="1">SUM(M11+M12)</f>
        <v>0</v>
      </c>
      <c r="N13" s="913">
        <f t="shared" si="1"/>
        <v>0</v>
      </c>
      <c r="O13" s="206">
        <f t="shared" si="1"/>
        <v>65000</v>
      </c>
      <c r="P13" s="206">
        <f t="shared" si="1"/>
        <v>60000</v>
      </c>
      <c r="Q13" s="206">
        <f t="shared" si="1"/>
        <v>0</v>
      </c>
      <c r="R13" s="206">
        <f t="shared" si="1"/>
        <v>0</v>
      </c>
      <c r="S13" s="206">
        <f t="shared" si="1"/>
        <v>0</v>
      </c>
      <c r="T13" s="206">
        <f t="shared" si="1"/>
        <v>0</v>
      </c>
      <c r="U13" s="206">
        <f t="shared" si="1"/>
        <v>0</v>
      </c>
      <c r="V13" s="206">
        <f t="shared" si="1"/>
        <v>0</v>
      </c>
      <c r="W13" s="206">
        <f t="shared" si="1"/>
        <v>0</v>
      </c>
      <c r="X13" s="206">
        <f t="shared" si="1"/>
        <v>11000</v>
      </c>
      <c r="Y13" s="206">
        <f t="shared" si="1"/>
        <v>10000</v>
      </c>
      <c r="Z13" s="206">
        <f t="shared" si="1"/>
        <v>0</v>
      </c>
      <c r="AA13" s="206">
        <f t="shared" si="1"/>
        <v>85000</v>
      </c>
    </row>
    <row r="14" spans="1:27" ht="25.15" customHeight="1" x14ac:dyDescent="0.2">
      <c r="A14" s="1"/>
      <c r="B14" s="169"/>
      <c r="C14" s="170" t="s">
        <v>14</v>
      </c>
      <c r="D14" s="171"/>
      <c r="E14" s="172">
        <f>SUM(E12:E13)</f>
        <v>12</v>
      </c>
      <c r="G14" s="16"/>
      <c r="H14" s="16"/>
      <c r="K14" s="126" t="s">
        <v>327</v>
      </c>
      <c r="L14" s="428"/>
      <c r="M14" s="914">
        <f>SUM(M4:M9)</f>
        <v>0</v>
      </c>
      <c r="N14" s="914">
        <f>SUM(N4:N9)</f>
        <v>0</v>
      </c>
      <c r="O14" s="914">
        <f t="shared" ref="O14:AA14" si="2">SUM(O4:O9)</f>
        <v>65000</v>
      </c>
      <c r="P14" s="914">
        <f t="shared" si="2"/>
        <v>60000</v>
      </c>
      <c r="Q14" s="914">
        <f t="shared" si="2"/>
        <v>0</v>
      </c>
      <c r="R14" s="914">
        <f t="shared" si="2"/>
        <v>0</v>
      </c>
      <c r="S14" s="914">
        <f t="shared" si="2"/>
        <v>0</v>
      </c>
      <c r="T14" s="914">
        <f t="shared" si="2"/>
        <v>0</v>
      </c>
      <c r="U14" s="914">
        <f t="shared" si="2"/>
        <v>0</v>
      </c>
      <c r="V14" s="914">
        <f t="shared" si="2"/>
        <v>0</v>
      </c>
      <c r="W14" s="914">
        <f t="shared" si="2"/>
        <v>0</v>
      </c>
      <c r="X14" s="914">
        <f t="shared" si="2"/>
        <v>11000</v>
      </c>
      <c r="Y14" s="914">
        <f t="shared" si="2"/>
        <v>10000</v>
      </c>
      <c r="Z14" s="914">
        <f t="shared" si="2"/>
        <v>0</v>
      </c>
      <c r="AA14" s="914">
        <f t="shared" si="2"/>
        <v>85000</v>
      </c>
    </row>
    <row r="15" spans="1:27" ht="25.15" customHeight="1" x14ac:dyDescent="0.2">
      <c r="M15" s="496">
        <f t="shared" ref="M15:AA15" si="3">M14-M13</f>
        <v>0</v>
      </c>
      <c r="N15" s="496">
        <f t="shared" si="3"/>
        <v>0</v>
      </c>
      <c r="O15" s="496">
        <f t="shared" si="3"/>
        <v>0</v>
      </c>
      <c r="P15" s="496">
        <f t="shared" si="3"/>
        <v>0</v>
      </c>
      <c r="Q15" s="496">
        <f t="shared" si="3"/>
        <v>0</v>
      </c>
      <c r="R15" s="496">
        <f t="shared" si="3"/>
        <v>0</v>
      </c>
      <c r="S15" s="496">
        <f t="shared" si="3"/>
        <v>0</v>
      </c>
      <c r="T15" s="496">
        <f t="shared" si="3"/>
        <v>0</v>
      </c>
      <c r="U15" s="496">
        <f t="shared" si="3"/>
        <v>0</v>
      </c>
      <c r="V15" s="496">
        <f t="shared" si="3"/>
        <v>0</v>
      </c>
      <c r="W15" s="496">
        <f t="shared" si="3"/>
        <v>0</v>
      </c>
      <c r="X15" s="496">
        <f t="shared" si="3"/>
        <v>0</v>
      </c>
      <c r="Y15" s="496">
        <f t="shared" si="3"/>
        <v>0</v>
      </c>
      <c r="Z15" s="496">
        <f t="shared" si="3"/>
        <v>0</v>
      </c>
      <c r="AA15" s="496">
        <f t="shared" si="3"/>
        <v>0</v>
      </c>
    </row>
    <row r="16" spans="1:27" s="19" customFormat="1" ht="25.15" customHeight="1" x14ac:dyDescent="0.2">
      <c r="B16" s="150"/>
      <c r="C16" s="151"/>
      <c r="D16" s="152" t="s">
        <v>372</v>
      </c>
      <c r="E16" s="151"/>
      <c r="F16" s="152"/>
      <c r="G16" s="153"/>
      <c r="H16" s="61"/>
      <c r="I16" s="69"/>
      <c r="L16" s="422"/>
      <c r="M16" s="391"/>
      <c r="N16" s="878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1:27" s="24" customFormat="1" ht="25.15" customHeight="1" x14ac:dyDescent="0.2">
      <c r="A17" s="25" t="s">
        <v>2</v>
      </c>
      <c r="B17" s="24" t="s">
        <v>19</v>
      </c>
      <c r="C17" s="26" t="s">
        <v>21</v>
      </c>
      <c r="D17" s="26" t="s">
        <v>8</v>
      </c>
      <c r="E17" s="26" t="s">
        <v>0</v>
      </c>
      <c r="F17" s="26" t="s">
        <v>18</v>
      </c>
      <c r="G17" s="39" t="s">
        <v>3</v>
      </c>
      <c r="H17" s="39" t="s">
        <v>91</v>
      </c>
      <c r="I17" s="26" t="s">
        <v>22</v>
      </c>
      <c r="J17" s="7" t="s">
        <v>22</v>
      </c>
      <c r="K17" s="7" t="s">
        <v>451</v>
      </c>
      <c r="L17" s="412" t="s">
        <v>473</v>
      </c>
      <c r="M17" s="389" t="s">
        <v>24</v>
      </c>
      <c r="N17" s="869" t="s">
        <v>25</v>
      </c>
      <c r="O17" s="7" t="s">
        <v>26</v>
      </c>
      <c r="P17" s="7" t="s">
        <v>27</v>
      </c>
      <c r="Q17" s="7" t="s">
        <v>28</v>
      </c>
      <c r="R17" s="7" t="s">
        <v>127</v>
      </c>
      <c r="S17" s="7" t="s">
        <v>156</v>
      </c>
      <c r="T17" s="7" t="s">
        <v>210</v>
      </c>
      <c r="U17" s="7" t="s">
        <v>211</v>
      </c>
      <c r="V17" s="7" t="s">
        <v>212</v>
      </c>
      <c r="W17" s="7" t="s">
        <v>551</v>
      </c>
      <c r="X17" s="7" t="s">
        <v>552</v>
      </c>
      <c r="Y17" s="7" t="s">
        <v>553</v>
      </c>
      <c r="Z17" s="7" t="s">
        <v>554</v>
      </c>
      <c r="AA17" s="7" t="s">
        <v>555</v>
      </c>
    </row>
    <row r="18" spans="1:27" s="24" customFormat="1" ht="25.15" customHeight="1" x14ac:dyDescent="0.2">
      <c r="A18" s="25" t="s">
        <v>20</v>
      </c>
      <c r="B18" s="24" t="s">
        <v>20</v>
      </c>
      <c r="C18" s="26" t="s">
        <v>122</v>
      </c>
      <c r="D18" s="26" t="s">
        <v>17</v>
      </c>
      <c r="E18" s="26"/>
      <c r="F18" s="26"/>
      <c r="G18" s="39"/>
      <c r="H18" s="39" t="s">
        <v>488</v>
      </c>
      <c r="I18" s="26" t="s">
        <v>23</v>
      </c>
      <c r="J18" s="7" t="s">
        <v>363</v>
      </c>
      <c r="K18" s="7" t="s">
        <v>450</v>
      </c>
      <c r="L18" s="412"/>
      <c r="M18" s="389"/>
      <c r="N18" s="869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ht="30" customHeight="1" x14ac:dyDescent="0.2">
      <c r="A19" s="59">
        <v>701</v>
      </c>
      <c r="B19" s="12">
        <v>6026</v>
      </c>
      <c r="C19" s="125" t="s">
        <v>167</v>
      </c>
      <c r="D19" s="125" t="s">
        <v>8</v>
      </c>
      <c r="E19" s="5">
        <v>2002</v>
      </c>
      <c r="F19" s="5"/>
      <c r="G19" s="5">
        <v>77585</v>
      </c>
      <c r="H19" s="5">
        <v>4834</v>
      </c>
      <c r="I19" s="448" t="s">
        <v>275</v>
      </c>
      <c r="J19" s="220" t="s">
        <v>368</v>
      </c>
      <c r="K19" s="112" t="s">
        <v>448</v>
      </c>
      <c r="L19" s="406" t="s">
        <v>475</v>
      </c>
      <c r="M19" s="119"/>
      <c r="N19" s="879"/>
      <c r="O19" s="264"/>
      <c r="P19" s="264"/>
      <c r="Q19" s="264" t="s">
        <v>4</v>
      </c>
      <c r="R19" s="264" t="s">
        <v>309</v>
      </c>
      <c r="S19" s="264" t="s">
        <v>310</v>
      </c>
      <c r="T19" s="264" t="s">
        <v>249</v>
      </c>
      <c r="U19" s="54"/>
      <c r="V19" s="54"/>
      <c r="W19" s="54"/>
      <c r="X19" s="54"/>
      <c r="Y19" s="54"/>
      <c r="Z19" s="54"/>
      <c r="AA19" s="54"/>
    </row>
    <row r="20" spans="1:27" s="245" customFormat="1" ht="30" customHeight="1" x14ac:dyDescent="0.2">
      <c r="A20" s="370">
        <v>703</v>
      </c>
      <c r="B20" s="240">
        <v>6607</v>
      </c>
      <c r="C20" s="242" t="s">
        <v>231</v>
      </c>
      <c r="D20" s="242" t="s">
        <v>101</v>
      </c>
      <c r="E20" s="371">
        <v>2004</v>
      </c>
      <c r="F20" s="371"/>
      <c r="G20" s="372">
        <v>102702</v>
      </c>
      <c r="H20" s="372">
        <v>6305</v>
      </c>
      <c r="I20" s="442" t="s">
        <v>509</v>
      </c>
      <c r="J20" s="326" t="s">
        <v>368</v>
      </c>
      <c r="K20" s="327" t="s">
        <v>445</v>
      </c>
      <c r="L20" s="443"/>
      <c r="M20" s="119"/>
      <c r="N20" s="879"/>
      <c r="O20" s="264"/>
      <c r="P20" s="264"/>
      <c r="Q20" s="264" t="s">
        <v>4</v>
      </c>
      <c r="R20" s="264" t="s">
        <v>309</v>
      </c>
      <c r="S20" s="264" t="s">
        <v>310</v>
      </c>
      <c r="T20" s="264" t="s">
        <v>249</v>
      </c>
      <c r="U20" s="54"/>
      <c r="V20" s="54"/>
      <c r="W20" s="54"/>
      <c r="X20" s="54"/>
      <c r="Y20" s="54"/>
      <c r="Z20" s="54"/>
      <c r="AA20" s="54"/>
    </row>
    <row r="21" spans="1:27" s="62" customFormat="1" ht="30" customHeight="1" x14ac:dyDescent="0.2">
      <c r="A21" s="458">
        <v>704</v>
      </c>
      <c r="B21" s="64"/>
      <c r="C21" s="457" t="s">
        <v>47</v>
      </c>
      <c r="D21" s="457" t="s">
        <v>140</v>
      </c>
      <c r="E21" s="71" t="s">
        <v>149</v>
      </c>
      <c r="F21" s="72">
        <v>0</v>
      </c>
      <c r="G21" s="70">
        <v>60497</v>
      </c>
      <c r="H21" s="70">
        <v>56</v>
      </c>
      <c r="I21" s="66" t="s">
        <v>549</v>
      </c>
      <c r="J21" s="85" t="s">
        <v>370</v>
      </c>
      <c r="K21" s="111" t="s">
        <v>446</v>
      </c>
      <c r="L21" s="426" t="s">
        <v>497</v>
      </c>
      <c r="M21" s="119"/>
      <c r="N21" s="879"/>
      <c r="O21" s="264"/>
      <c r="P21" s="264"/>
      <c r="Q21" s="264" t="s">
        <v>4</v>
      </c>
      <c r="R21" s="264" t="s">
        <v>309</v>
      </c>
      <c r="S21" s="264" t="s">
        <v>310</v>
      </c>
      <c r="T21" s="264" t="s">
        <v>249</v>
      </c>
      <c r="U21" s="68"/>
      <c r="V21" s="68"/>
      <c r="W21" s="67"/>
      <c r="X21" s="67"/>
      <c r="Y21" s="67"/>
      <c r="Z21" s="67"/>
      <c r="AA21" s="67"/>
    </row>
    <row r="22" spans="1:27" s="83" customFormat="1" ht="30" customHeight="1" x14ac:dyDescent="0.2">
      <c r="A22" s="87">
        <v>705</v>
      </c>
      <c r="B22" s="90">
        <v>4896</v>
      </c>
      <c r="C22" s="689" t="s">
        <v>317</v>
      </c>
      <c r="D22" s="90" t="s">
        <v>101</v>
      </c>
      <c r="E22" s="90">
        <v>2006</v>
      </c>
      <c r="F22" s="90"/>
      <c r="G22" s="93">
        <v>68736</v>
      </c>
      <c r="H22" s="93">
        <v>3657</v>
      </c>
      <c r="I22" s="79" t="s">
        <v>5</v>
      </c>
      <c r="J22" s="218" t="s">
        <v>365</v>
      </c>
      <c r="K22" s="111" t="s">
        <v>446</v>
      </c>
      <c r="L22" s="410" t="s">
        <v>605</v>
      </c>
      <c r="M22" s="992"/>
      <c r="N22" s="883"/>
      <c r="O22" s="264"/>
      <c r="P22" s="264"/>
      <c r="Q22" s="264" t="s">
        <v>4</v>
      </c>
      <c r="R22" s="264" t="s">
        <v>309</v>
      </c>
      <c r="S22" s="264" t="s">
        <v>310</v>
      </c>
      <c r="T22" s="264" t="s">
        <v>249</v>
      </c>
      <c r="U22" s="89"/>
      <c r="V22" s="89"/>
      <c r="W22" s="690" t="s">
        <v>1</v>
      </c>
      <c r="X22" s="690" t="s">
        <v>1</v>
      </c>
      <c r="Y22" s="690" t="s">
        <v>1</v>
      </c>
      <c r="Z22" s="690" t="s">
        <v>1</v>
      </c>
      <c r="AA22" s="690" t="s">
        <v>1</v>
      </c>
    </row>
    <row r="23" spans="1:27" ht="30" customHeight="1" x14ac:dyDescent="0.2">
      <c r="A23" s="59">
        <v>707</v>
      </c>
      <c r="B23" s="12">
        <v>5009</v>
      </c>
      <c r="C23" s="125" t="s">
        <v>96</v>
      </c>
      <c r="D23" s="125" t="s">
        <v>93</v>
      </c>
      <c r="E23" s="5">
        <v>1997</v>
      </c>
      <c r="F23" s="5"/>
      <c r="G23" s="5">
        <v>104370</v>
      </c>
      <c r="H23" s="5">
        <v>1591</v>
      </c>
      <c r="I23" s="65" t="s">
        <v>340</v>
      </c>
      <c r="J23" s="220" t="s">
        <v>368</v>
      </c>
      <c r="K23" s="110" t="s">
        <v>446</v>
      </c>
      <c r="L23" s="218"/>
      <c r="M23" s="119"/>
      <c r="N23" s="879"/>
      <c r="O23" s="264"/>
      <c r="P23" s="264"/>
      <c r="Q23" s="264" t="s">
        <v>4</v>
      </c>
      <c r="R23" s="264" t="s">
        <v>309</v>
      </c>
      <c r="S23" s="264" t="s">
        <v>310</v>
      </c>
      <c r="T23" s="264" t="s">
        <v>249</v>
      </c>
      <c r="U23" s="54"/>
      <c r="V23" s="54"/>
      <c r="W23" s="54"/>
      <c r="X23" s="54"/>
      <c r="Y23" s="54"/>
      <c r="Z23" s="54"/>
      <c r="AA23" s="54"/>
    </row>
    <row r="24" spans="1:27" ht="30" customHeight="1" x14ac:dyDescent="0.2">
      <c r="A24" s="59">
        <v>709</v>
      </c>
      <c r="B24" s="12" t="s">
        <v>1</v>
      </c>
      <c r="C24" s="125" t="s">
        <v>669</v>
      </c>
      <c r="D24" s="125" t="s">
        <v>93</v>
      </c>
      <c r="E24" s="5">
        <v>2002</v>
      </c>
      <c r="F24" s="5">
        <v>4773</v>
      </c>
      <c r="G24" s="5">
        <v>98694</v>
      </c>
      <c r="H24" s="5">
        <v>0</v>
      </c>
      <c r="I24" s="65" t="s">
        <v>12</v>
      </c>
      <c r="J24" s="220" t="s">
        <v>368</v>
      </c>
      <c r="K24" s="110" t="s">
        <v>446</v>
      </c>
      <c r="L24" s="218" t="s">
        <v>670</v>
      </c>
      <c r="M24" s="119"/>
      <c r="N24" s="879"/>
      <c r="O24" s="264"/>
      <c r="P24" s="264"/>
      <c r="Q24" s="264" t="s">
        <v>4</v>
      </c>
      <c r="R24" s="264" t="s">
        <v>309</v>
      </c>
      <c r="S24" s="264" t="s">
        <v>310</v>
      </c>
      <c r="T24" s="264" t="s">
        <v>249</v>
      </c>
      <c r="U24" s="54"/>
      <c r="V24" s="54"/>
      <c r="W24" s="54"/>
      <c r="X24" s="54"/>
      <c r="Y24" s="54"/>
      <c r="Z24" s="54"/>
      <c r="AA24" s="54"/>
    </row>
    <row r="25" spans="1:27" ht="30" customHeight="1" x14ac:dyDescent="0.2">
      <c r="A25" s="59" t="s">
        <v>142</v>
      </c>
      <c r="B25" s="12"/>
      <c r="C25" s="125" t="s">
        <v>143</v>
      </c>
      <c r="D25" s="125" t="s">
        <v>8</v>
      </c>
      <c r="E25" s="5">
        <v>1964</v>
      </c>
      <c r="F25" s="5"/>
      <c r="G25" s="5" t="s">
        <v>98</v>
      </c>
      <c r="H25" s="5" t="s">
        <v>98</v>
      </c>
      <c r="I25" s="65" t="s">
        <v>4</v>
      </c>
      <c r="J25" s="220" t="s">
        <v>368</v>
      </c>
      <c r="K25" s="229" t="s">
        <v>220</v>
      </c>
      <c r="L25" s="409"/>
      <c r="M25" s="119"/>
      <c r="N25" s="879"/>
      <c r="O25" s="264"/>
      <c r="P25" s="264"/>
      <c r="Q25" s="264" t="s">
        <v>4</v>
      </c>
      <c r="R25" s="264" t="s">
        <v>309</v>
      </c>
      <c r="S25" s="264" t="s">
        <v>310</v>
      </c>
      <c r="T25" s="264" t="s">
        <v>249</v>
      </c>
      <c r="U25" s="54"/>
      <c r="V25" s="54"/>
      <c r="W25" s="54"/>
      <c r="X25" s="54"/>
      <c r="Y25" s="54"/>
      <c r="Z25" s="54"/>
      <c r="AA25" s="54"/>
    </row>
    <row r="26" spans="1:27" ht="25.15" customHeight="1" x14ac:dyDescent="0.2"/>
    <row r="27" spans="1:27" ht="25.15" customHeight="1" x14ac:dyDescent="0.2">
      <c r="A27" s="133"/>
      <c r="B27" s="134" t="s">
        <v>188</v>
      </c>
      <c r="C27" s="135"/>
      <c r="D27" s="147" t="s">
        <v>1</v>
      </c>
      <c r="E27" s="144" t="s">
        <v>349</v>
      </c>
      <c r="F27" s="146" t="s">
        <v>379</v>
      </c>
      <c r="G27" s="145" t="s">
        <v>249</v>
      </c>
      <c r="H27" s="148" t="s">
        <v>1</v>
      </c>
      <c r="I27" s="190"/>
      <c r="J27" s="218" t="s">
        <v>365</v>
      </c>
      <c r="K27" s="82" t="s">
        <v>365</v>
      </c>
      <c r="L27" s="231"/>
      <c r="V27" s="1"/>
      <c r="W27" s="1"/>
      <c r="X27" s="1"/>
      <c r="Y27" s="1"/>
      <c r="Z27" s="1"/>
      <c r="AA27" s="1"/>
    </row>
    <row r="28" spans="1:27" ht="25.15" customHeight="1" x14ac:dyDescent="0.2">
      <c r="A28" s="98"/>
      <c r="B28" s="122" t="s">
        <v>248</v>
      </c>
      <c r="C28" s="99"/>
      <c r="D28" s="103"/>
      <c r="E28" s="435" t="s">
        <v>323</v>
      </c>
      <c r="F28" s="436" t="s">
        <v>266</v>
      </c>
      <c r="G28" s="113" t="s">
        <v>394</v>
      </c>
      <c r="H28" s="103"/>
      <c r="I28" s="190"/>
      <c r="J28" s="219" t="s">
        <v>367</v>
      </c>
      <c r="K28" s="108" t="s">
        <v>445</v>
      </c>
      <c r="L28" s="423"/>
      <c r="V28" s="1"/>
      <c r="W28" s="1"/>
      <c r="X28" s="1"/>
      <c r="Y28" s="1"/>
      <c r="Z28" s="1"/>
      <c r="AA28" s="1"/>
    </row>
    <row r="29" spans="1:27" ht="25.15" customHeight="1" x14ac:dyDescent="0.2">
      <c r="A29" s="100"/>
      <c r="B29" s="123" t="s">
        <v>180</v>
      </c>
      <c r="C29" s="101"/>
      <c r="D29" s="141"/>
      <c r="E29" s="149" t="s">
        <v>324</v>
      </c>
      <c r="F29" s="142" t="s">
        <v>266</v>
      </c>
      <c r="G29" s="142" t="s">
        <v>394</v>
      </c>
      <c r="H29" s="143"/>
      <c r="I29" s="190"/>
      <c r="J29" s="220" t="s">
        <v>368</v>
      </c>
      <c r="K29" s="110" t="s">
        <v>446</v>
      </c>
      <c r="L29" s="231"/>
      <c r="V29" s="1"/>
      <c r="W29" s="1"/>
      <c r="X29" s="1"/>
      <c r="Y29" s="1"/>
      <c r="Z29" s="1"/>
      <c r="AA29" s="1"/>
    </row>
    <row r="30" spans="1:27" ht="25.15" customHeight="1" x14ac:dyDescent="0.2">
      <c r="A30" s="102"/>
      <c r="B30" s="124" t="s">
        <v>395</v>
      </c>
      <c r="C30" s="85"/>
      <c r="D30" s="197"/>
      <c r="E30" s="198"/>
      <c r="F30" s="198" t="s">
        <v>322</v>
      </c>
      <c r="G30" s="199"/>
      <c r="H30" s="200"/>
      <c r="I30" s="190"/>
      <c r="J30" s="221" t="s">
        <v>369</v>
      </c>
      <c r="K30" s="228" t="s">
        <v>447</v>
      </c>
      <c r="L30" s="424"/>
      <c r="V30" s="1"/>
      <c r="W30" s="1"/>
      <c r="X30" s="1"/>
      <c r="Y30" s="1"/>
      <c r="Z30" s="1"/>
      <c r="AA30" s="1"/>
    </row>
    <row r="31" spans="1:27" ht="25.15" customHeight="1" x14ac:dyDescent="0.2">
      <c r="A31" s="130"/>
      <c r="B31" s="131" t="s">
        <v>187</v>
      </c>
      <c r="C31" s="132"/>
      <c r="D31" s="137"/>
      <c r="E31" s="138"/>
      <c r="F31" s="138" t="s">
        <v>378</v>
      </c>
      <c r="G31" s="139"/>
      <c r="H31" s="140"/>
      <c r="I31" s="190"/>
      <c r="J31" s="222" t="s">
        <v>443</v>
      </c>
      <c r="K31" s="112" t="s">
        <v>448</v>
      </c>
      <c r="L31" s="425"/>
      <c r="V31" s="1"/>
      <c r="W31" s="1"/>
      <c r="X31" s="1"/>
      <c r="Y31" s="1"/>
      <c r="Z31" s="1"/>
      <c r="AA31" s="1"/>
    </row>
    <row r="32" spans="1:27" ht="25.15" customHeight="1" x14ac:dyDescent="0.2">
      <c r="A32" s="133"/>
      <c r="B32" s="134"/>
      <c r="C32" s="135"/>
      <c r="D32" s="88"/>
      <c r="E32" s="95"/>
      <c r="F32" s="136"/>
      <c r="G32" s="136"/>
      <c r="H32" s="86"/>
      <c r="I32" s="190"/>
      <c r="J32" s="223" t="s">
        <v>444</v>
      </c>
      <c r="K32" s="229" t="s">
        <v>220</v>
      </c>
      <c r="L32" s="423"/>
      <c r="V32" s="1"/>
      <c r="W32" s="1"/>
      <c r="X32" s="1"/>
      <c r="Y32" s="1"/>
      <c r="Z32" s="1"/>
      <c r="AA32" s="1"/>
    </row>
    <row r="33" spans="1:27" ht="25.15" customHeight="1" x14ac:dyDescent="0.2">
      <c r="A33" s="11"/>
      <c r="C33" s="156"/>
      <c r="D33" s="156"/>
      <c r="G33" s="16"/>
      <c r="H33" s="16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5.15" customHeight="1" x14ac:dyDescent="0.2"/>
  </sheetData>
  <phoneticPr fontId="0" type="noConversion"/>
  <printOptions horizontalCentered="1" verticalCentered="1" gridLines="1"/>
  <pageMargins left="0.56999999999999995" right="0.57999999999999996" top="0.65" bottom="0.37" header="0.34" footer="0.33333333333333298"/>
  <pageSetup paperSize="5" scale="50" orientation="landscape" r:id="rId1"/>
  <headerFooter alignWithMargins="0">
    <oddHeader>&amp;L&amp;D&amp;R&amp;F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A41"/>
  <sheetViews>
    <sheetView showOutlineSymbols="0" view="pageBreakPreview" topLeftCell="K5" zoomScale="60" zoomScaleNormal="75" workbookViewId="0">
      <selection activeCell="V20" sqref="V20"/>
    </sheetView>
  </sheetViews>
  <sheetFormatPr defaultColWidth="9.140625" defaultRowHeight="24.95" customHeight="1" x14ac:dyDescent="0.2"/>
  <cols>
    <col min="1" max="1" width="10.42578125" style="2" bestFit="1" customWidth="1"/>
    <col min="2" max="2" width="9.140625" style="1"/>
    <col min="3" max="3" width="37.42578125" style="1" customWidth="1"/>
    <col min="4" max="4" width="18.140625" style="1" customWidth="1"/>
    <col min="5" max="5" width="13" style="1" customWidth="1"/>
    <col min="6" max="6" width="14.28515625" style="1" customWidth="1"/>
    <col min="7" max="7" width="13.7109375" style="2" customWidth="1"/>
    <col min="8" max="8" width="12.7109375" style="2" customWidth="1"/>
    <col min="9" max="9" width="16.140625" style="1" customWidth="1"/>
    <col min="10" max="10" width="19.28515625" style="1" customWidth="1"/>
    <col min="11" max="11" width="17.42578125" style="1" customWidth="1"/>
    <col min="12" max="12" width="25.28515625" style="413" customWidth="1"/>
    <col min="13" max="13" width="15.85546875" style="63" customWidth="1"/>
    <col min="14" max="14" width="15.85546875" style="877" customWidth="1"/>
    <col min="15" max="27" width="12.7109375" style="3" customWidth="1"/>
    <col min="28" max="16384" width="9.140625" style="1"/>
  </cols>
  <sheetData>
    <row r="1" spans="1:27" s="24" customFormat="1" ht="30" customHeight="1" x14ac:dyDescent="0.2">
      <c r="A1" s="10"/>
      <c r="B1" s="22"/>
      <c r="C1" s="55" t="s">
        <v>33</v>
      </c>
      <c r="D1" s="55"/>
      <c r="E1" s="55">
        <v>322</v>
      </c>
      <c r="F1" s="22"/>
      <c r="G1" s="30"/>
      <c r="H1" s="30"/>
      <c r="I1" s="22"/>
      <c r="J1" s="22"/>
      <c r="L1" s="411"/>
      <c r="M1" s="828"/>
      <c r="N1" s="868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s="24" customFormat="1" ht="20.100000000000001" customHeight="1" x14ac:dyDescent="0.2">
      <c r="A2" s="25" t="s">
        <v>2</v>
      </c>
      <c r="B2" s="24" t="s">
        <v>19</v>
      </c>
      <c r="C2" s="26" t="s">
        <v>21</v>
      </c>
      <c r="D2" s="26" t="s">
        <v>8</v>
      </c>
      <c r="E2" s="26" t="s">
        <v>0</v>
      </c>
      <c r="F2" s="26" t="s">
        <v>18</v>
      </c>
      <c r="G2" s="39" t="s">
        <v>3</v>
      </c>
      <c r="H2" s="39" t="s">
        <v>91</v>
      </c>
      <c r="I2" s="26" t="s">
        <v>22</v>
      </c>
      <c r="J2" s="7" t="s">
        <v>22</v>
      </c>
      <c r="K2" s="7" t="s">
        <v>451</v>
      </c>
      <c r="L2" s="412" t="s">
        <v>473</v>
      </c>
      <c r="M2" s="389" t="s">
        <v>24</v>
      </c>
      <c r="N2" s="869" t="s">
        <v>25</v>
      </c>
      <c r="O2" s="7" t="s">
        <v>26</v>
      </c>
      <c r="P2" s="7" t="s">
        <v>27</v>
      </c>
      <c r="Q2" s="7" t="s">
        <v>28</v>
      </c>
      <c r="R2" s="7" t="s">
        <v>127</v>
      </c>
      <c r="S2" s="7" t="s">
        <v>156</v>
      </c>
      <c r="T2" s="7" t="s">
        <v>210</v>
      </c>
      <c r="U2" s="7" t="s">
        <v>211</v>
      </c>
      <c r="V2" s="7" t="s">
        <v>212</v>
      </c>
      <c r="W2" s="7" t="s">
        <v>551</v>
      </c>
      <c r="X2" s="7" t="s">
        <v>552</v>
      </c>
      <c r="Y2" s="7" t="s">
        <v>553</v>
      </c>
      <c r="Z2" s="7" t="s">
        <v>554</v>
      </c>
      <c r="AA2" s="7" t="s">
        <v>555</v>
      </c>
    </row>
    <row r="3" spans="1:27" s="24" customFormat="1" ht="20.100000000000001" customHeight="1" x14ac:dyDescent="0.2">
      <c r="A3" s="25" t="s">
        <v>20</v>
      </c>
      <c r="B3" s="24" t="s">
        <v>20</v>
      </c>
      <c r="C3" s="26" t="s">
        <v>122</v>
      </c>
      <c r="D3" s="26" t="s">
        <v>17</v>
      </c>
      <c r="E3" s="26"/>
      <c r="F3" s="26"/>
      <c r="G3" s="39"/>
      <c r="H3" s="39" t="s">
        <v>488</v>
      </c>
      <c r="I3" s="26" t="s">
        <v>23</v>
      </c>
      <c r="J3" s="7" t="s">
        <v>363</v>
      </c>
      <c r="K3" s="7" t="s">
        <v>450</v>
      </c>
      <c r="L3" s="412"/>
      <c r="M3" s="389"/>
      <c r="N3" s="869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s="271" customFormat="1" ht="30" customHeight="1" x14ac:dyDescent="0.2">
      <c r="A4" s="608">
        <v>561</v>
      </c>
      <c r="B4" s="609">
        <v>9619</v>
      </c>
      <c r="C4" s="842" t="s">
        <v>618</v>
      </c>
      <c r="D4" s="610" t="s">
        <v>69</v>
      </c>
      <c r="E4" s="610">
        <v>2013</v>
      </c>
      <c r="F4" s="607">
        <v>202</v>
      </c>
      <c r="G4" s="608"/>
      <c r="H4" s="608">
        <v>66</v>
      </c>
      <c r="I4" s="247" t="s">
        <v>5</v>
      </c>
      <c r="J4" s="219" t="s">
        <v>367</v>
      </c>
      <c r="K4" s="84" t="s">
        <v>365</v>
      </c>
      <c r="L4" s="230"/>
      <c r="M4" s="611"/>
      <c r="N4" s="915"/>
      <c r="O4" s="611"/>
      <c r="P4" s="611"/>
      <c r="Q4" s="611"/>
      <c r="R4" s="611"/>
      <c r="S4" s="611"/>
      <c r="T4" s="611"/>
      <c r="U4" s="611"/>
      <c r="V4" s="612"/>
      <c r="W4" s="612"/>
      <c r="X4" s="612"/>
      <c r="Y4" s="612"/>
      <c r="Z4" s="612"/>
      <c r="AA4" s="612"/>
    </row>
    <row r="5" spans="1:27" s="271" customFormat="1" ht="30" customHeight="1" x14ac:dyDescent="0.2">
      <c r="A5" s="608">
        <v>564</v>
      </c>
      <c r="B5" s="609">
        <v>8135</v>
      </c>
      <c r="C5" s="842" t="s">
        <v>541</v>
      </c>
      <c r="D5" s="610" t="s">
        <v>69</v>
      </c>
      <c r="E5" s="610">
        <v>2013</v>
      </c>
      <c r="F5" s="607">
        <v>252</v>
      </c>
      <c r="G5" s="608"/>
      <c r="H5" s="608">
        <v>1318</v>
      </c>
      <c r="I5" s="247" t="s">
        <v>5</v>
      </c>
      <c r="J5" s="219" t="s">
        <v>367</v>
      </c>
      <c r="K5" s="84" t="s">
        <v>365</v>
      </c>
      <c r="L5" s="230"/>
      <c r="M5" s="611"/>
      <c r="N5" s="915"/>
      <c r="O5" s="611"/>
      <c r="P5" s="611"/>
      <c r="Q5" s="611"/>
      <c r="R5" s="611"/>
      <c r="S5" s="611"/>
      <c r="T5" s="611"/>
      <c r="U5" s="611"/>
      <c r="V5" s="612"/>
      <c r="W5" s="612"/>
      <c r="X5" s="612"/>
      <c r="Y5" s="612"/>
      <c r="Z5" s="612"/>
      <c r="AA5" s="612"/>
    </row>
    <row r="6" spans="1:27" s="245" customFormat="1" ht="30" customHeight="1" x14ac:dyDescent="0.2">
      <c r="A6" s="608">
        <v>567</v>
      </c>
      <c r="B6" s="609">
        <v>9603</v>
      </c>
      <c r="C6" s="842" t="s">
        <v>618</v>
      </c>
      <c r="D6" s="610" t="s">
        <v>69</v>
      </c>
      <c r="E6" s="610">
        <v>2015</v>
      </c>
      <c r="F6" s="607">
        <v>429</v>
      </c>
      <c r="G6" s="608"/>
      <c r="H6" s="608">
        <v>126</v>
      </c>
      <c r="I6" s="247" t="s">
        <v>5</v>
      </c>
      <c r="J6" s="219" t="s">
        <v>367</v>
      </c>
      <c r="K6" s="163" t="s">
        <v>447</v>
      </c>
      <c r="L6" s="604"/>
      <c r="M6" s="611"/>
      <c r="N6" s="915"/>
      <c r="O6" s="611"/>
      <c r="P6" s="611"/>
      <c r="Q6" s="611"/>
      <c r="R6" s="611"/>
      <c r="S6" s="611"/>
      <c r="T6" s="611"/>
      <c r="U6" s="611"/>
      <c r="V6" s="612"/>
      <c r="W6" s="612"/>
      <c r="X6" s="612"/>
      <c r="Y6" s="612"/>
      <c r="Z6" s="612">
        <v>50000</v>
      </c>
      <c r="AA6" s="612"/>
    </row>
    <row r="7" spans="1:27" s="245" customFormat="1" ht="30" customHeight="1" x14ac:dyDescent="0.2">
      <c r="A7" s="608">
        <v>573</v>
      </c>
      <c r="B7" s="609">
        <v>6687</v>
      </c>
      <c r="C7" s="842" t="s">
        <v>208</v>
      </c>
      <c r="D7" s="610" t="s">
        <v>236</v>
      </c>
      <c r="E7" s="610">
        <v>2005</v>
      </c>
      <c r="F7" s="607" t="s">
        <v>98</v>
      </c>
      <c r="G7" s="608">
        <v>46065</v>
      </c>
      <c r="H7" s="608">
        <v>4209</v>
      </c>
      <c r="I7" s="442" t="s">
        <v>5</v>
      </c>
      <c r="J7" s="219" t="s">
        <v>367</v>
      </c>
      <c r="K7" s="163" t="s">
        <v>447</v>
      </c>
      <c r="L7" s="604" t="s">
        <v>619</v>
      </c>
      <c r="M7" s="611"/>
      <c r="N7" s="915"/>
      <c r="O7" s="611">
        <v>30000</v>
      </c>
      <c r="P7" s="611"/>
      <c r="Q7" s="611"/>
      <c r="R7" s="611"/>
      <c r="S7" s="611"/>
      <c r="T7" s="611"/>
      <c r="U7" s="611"/>
      <c r="V7" s="612"/>
      <c r="W7" s="612"/>
      <c r="X7" s="612"/>
      <c r="Y7" s="612">
        <v>30000</v>
      </c>
      <c r="Z7" s="612"/>
      <c r="AA7" s="612"/>
    </row>
    <row r="8" spans="1:27" s="245" customFormat="1" ht="30" customHeight="1" x14ac:dyDescent="0.2">
      <c r="A8" s="613" t="s">
        <v>41</v>
      </c>
      <c r="B8" s="274"/>
      <c r="C8" s="841" t="s">
        <v>46</v>
      </c>
      <c r="D8" s="607" t="s">
        <v>52</v>
      </c>
      <c r="E8" s="607" t="s">
        <v>49</v>
      </c>
      <c r="F8" s="607" t="s">
        <v>98</v>
      </c>
      <c r="G8" s="607" t="s">
        <v>98</v>
      </c>
      <c r="H8" s="607" t="s">
        <v>98</v>
      </c>
      <c r="I8" s="247" t="s">
        <v>5</v>
      </c>
      <c r="J8" s="221" t="s">
        <v>369</v>
      </c>
      <c r="K8" s="121" t="s">
        <v>220</v>
      </c>
      <c r="L8" s="410"/>
      <c r="M8" s="277"/>
      <c r="N8" s="880">
        <v>16000</v>
      </c>
      <c r="O8" s="277"/>
      <c r="P8" s="277"/>
      <c r="Q8" s="277"/>
      <c r="R8" s="277"/>
      <c r="S8" s="277"/>
      <c r="T8" s="277"/>
      <c r="U8" s="277"/>
      <c r="V8" s="612"/>
      <c r="W8" s="612"/>
      <c r="X8" s="281"/>
      <c r="Y8" s="281">
        <v>16000</v>
      </c>
      <c r="Z8" s="281"/>
      <c r="AA8" s="281"/>
    </row>
    <row r="9" spans="1:27" s="245" customFormat="1" ht="30" customHeight="1" x14ac:dyDescent="0.2">
      <c r="A9" s="613" t="s">
        <v>42</v>
      </c>
      <c r="B9" s="274">
        <v>4857</v>
      </c>
      <c r="C9" s="841" t="s">
        <v>374</v>
      </c>
      <c r="D9" s="607" t="s">
        <v>373</v>
      </c>
      <c r="E9" s="607" t="s">
        <v>48</v>
      </c>
      <c r="F9" s="607" t="s">
        <v>98</v>
      </c>
      <c r="G9" s="613">
        <v>43610</v>
      </c>
      <c r="H9" s="613">
        <v>966</v>
      </c>
      <c r="I9" s="247" t="s">
        <v>5</v>
      </c>
      <c r="J9" s="219" t="s">
        <v>367</v>
      </c>
      <c r="K9" s="109" t="s">
        <v>445</v>
      </c>
      <c r="L9" s="410"/>
      <c r="M9" s="277">
        <v>180000</v>
      </c>
      <c r="N9" s="880"/>
      <c r="O9" s="277"/>
      <c r="P9" s="277"/>
      <c r="Q9" s="277"/>
      <c r="R9" s="277"/>
      <c r="S9" s="277"/>
      <c r="T9" s="277"/>
      <c r="U9" s="277">
        <v>150000</v>
      </c>
      <c r="V9" s="281"/>
      <c r="W9" s="281"/>
      <c r="X9" s="281"/>
      <c r="Y9" s="281"/>
      <c r="Z9" s="281"/>
      <c r="AA9" s="281"/>
    </row>
    <row r="10" spans="1:27" s="245" customFormat="1" ht="30" customHeight="1" x14ac:dyDescent="0.2">
      <c r="A10" s="613">
        <v>588</v>
      </c>
      <c r="B10" s="274">
        <v>8086</v>
      </c>
      <c r="C10" s="841" t="s">
        <v>432</v>
      </c>
      <c r="D10" s="607" t="s">
        <v>459</v>
      </c>
      <c r="E10" s="607">
        <v>2009</v>
      </c>
      <c r="F10" s="607"/>
      <c r="G10" s="613">
        <v>37185</v>
      </c>
      <c r="H10" s="613">
        <v>6058</v>
      </c>
      <c r="I10" s="442" t="s">
        <v>5</v>
      </c>
      <c r="J10" s="219"/>
      <c r="K10" s="109"/>
      <c r="L10" s="410"/>
      <c r="M10" s="277"/>
      <c r="N10" s="880"/>
      <c r="O10" s="277"/>
      <c r="P10" s="277"/>
      <c r="Q10" s="277"/>
      <c r="R10" s="277"/>
      <c r="S10" s="277"/>
      <c r="T10" s="277"/>
      <c r="U10" s="277"/>
      <c r="V10" s="281"/>
      <c r="W10" s="281"/>
      <c r="X10" s="281"/>
      <c r="Y10" s="281"/>
      <c r="Z10" s="281"/>
      <c r="AA10" s="281"/>
    </row>
    <row r="11" spans="1:27" s="245" customFormat="1" ht="30" customHeight="1" x14ac:dyDescent="0.2">
      <c r="A11" s="613">
        <v>591</v>
      </c>
      <c r="B11" s="274">
        <v>6690</v>
      </c>
      <c r="C11" s="841" t="s">
        <v>232</v>
      </c>
      <c r="D11" s="607" t="s">
        <v>52</v>
      </c>
      <c r="E11" s="607">
        <v>2002</v>
      </c>
      <c r="F11" s="607" t="s">
        <v>98</v>
      </c>
      <c r="G11" s="613" t="s">
        <v>98</v>
      </c>
      <c r="H11" s="613" t="s">
        <v>98</v>
      </c>
      <c r="I11" s="442" t="s">
        <v>5</v>
      </c>
      <c r="J11" s="219" t="s">
        <v>367</v>
      </c>
      <c r="K11" s="121" t="s">
        <v>220</v>
      </c>
      <c r="L11" s="410"/>
      <c r="M11" s="277"/>
      <c r="N11" s="880">
        <v>16000</v>
      </c>
      <c r="O11" s="277"/>
      <c r="P11" s="277"/>
      <c r="Q11" s="277"/>
      <c r="R11" s="277"/>
      <c r="S11" s="277"/>
      <c r="U11" s="277"/>
      <c r="V11" s="281"/>
      <c r="W11" s="277">
        <v>16000</v>
      </c>
      <c r="X11" s="281"/>
      <c r="Y11" s="281"/>
      <c r="Z11" s="281"/>
      <c r="AA11" s="281"/>
    </row>
    <row r="12" spans="1:27" s="245" customFormat="1" ht="30" customHeight="1" x14ac:dyDescent="0.2">
      <c r="A12" s="613">
        <v>592</v>
      </c>
      <c r="B12" s="274">
        <v>9632</v>
      </c>
      <c r="C12" s="841" t="s">
        <v>618</v>
      </c>
      <c r="D12" s="607" t="s">
        <v>69</v>
      </c>
      <c r="E12" s="607">
        <v>2014</v>
      </c>
      <c r="F12" s="607">
        <v>801</v>
      </c>
      <c r="G12" s="613" t="s">
        <v>220</v>
      </c>
      <c r="H12" s="613">
        <v>521</v>
      </c>
      <c r="I12" s="442" t="s">
        <v>5</v>
      </c>
      <c r="J12" s="219" t="s">
        <v>367</v>
      </c>
      <c r="K12" s="866" t="s">
        <v>98</v>
      </c>
      <c r="L12" s="410"/>
      <c r="M12" s="277"/>
      <c r="N12" s="880"/>
      <c r="O12" s="277"/>
      <c r="P12" s="277"/>
      <c r="Q12" s="277"/>
      <c r="R12" s="277"/>
      <c r="S12" s="277"/>
      <c r="T12" s="277"/>
      <c r="U12" s="277">
        <v>50000</v>
      </c>
      <c r="V12" s="281"/>
      <c r="W12" s="281"/>
      <c r="X12" s="281"/>
      <c r="Y12" s="281"/>
      <c r="Z12" s="281"/>
      <c r="AA12" s="281"/>
    </row>
    <row r="13" spans="1:27" s="245" customFormat="1" ht="30" customHeight="1" x14ac:dyDescent="0.2">
      <c r="A13" s="613" t="s">
        <v>673</v>
      </c>
      <c r="B13" s="274">
        <v>9831</v>
      </c>
      <c r="C13" s="841" t="s">
        <v>672</v>
      </c>
      <c r="D13" s="607" t="s">
        <v>69</v>
      </c>
      <c r="E13" s="607">
        <v>2015</v>
      </c>
      <c r="F13" s="607" t="s">
        <v>220</v>
      </c>
      <c r="G13" s="613" t="s">
        <v>220</v>
      </c>
      <c r="H13" s="613" t="s">
        <v>220</v>
      </c>
      <c r="I13" s="442" t="s">
        <v>5</v>
      </c>
      <c r="J13" s="219" t="s">
        <v>367</v>
      </c>
      <c r="K13" s="866" t="s">
        <v>220</v>
      </c>
      <c r="L13" s="410"/>
      <c r="M13" s="277"/>
      <c r="N13" s="880"/>
      <c r="O13" s="277"/>
      <c r="P13" s="277"/>
      <c r="Q13" s="277"/>
      <c r="R13" s="277"/>
      <c r="S13" s="277"/>
      <c r="T13" s="277"/>
      <c r="U13" s="277"/>
      <c r="V13" s="281"/>
      <c r="W13" s="281">
        <v>9000</v>
      </c>
      <c r="X13" s="281"/>
      <c r="Y13" s="281"/>
      <c r="Z13" s="281"/>
      <c r="AA13" s="281"/>
    </row>
    <row r="14" spans="1:27" s="245" customFormat="1" ht="30" customHeight="1" x14ac:dyDescent="0.2">
      <c r="A14" s="613" t="s">
        <v>674</v>
      </c>
      <c r="B14" s="274">
        <v>9832</v>
      </c>
      <c r="C14" s="841" t="s">
        <v>672</v>
      </c>
      <c r="D14" s="607" t="s">
        <v>69</v>
      </c>
      <c r="E14" s="607">
        <v>2015</v>
      </c>
      <c r="F14" s="607" t="s">
        <v>220</v>
      </c>
      <c r="G14" s="613" t="s">
        <v>220</v>
      </c>
      <c r="H14" s="613" t="s">
        <v>220</v>
      </c>
      <c r="I14" s="442" t="s">
        <v>5</v>
      </c>
      <c r="J14" s="219" t="s">
        <v>367</v>
      </c>
      <c r="K14" s="866" t="s">
        <v>220</v>
      </c>
      <c r="L14" s="410"/>
      <c r="M14" s="277"/>
      <c r="N14" s="880"/>
      <c r="O14" s="277"/>
      <c r="P14" s="277"/>
      <c r="Q14" s="277"/>
      <c r="R14" s="277"/>
      <c r="S14" s="277"/>
      <c r="T14" s="277"/>
      <c r="U14" s="277"/>
      <c r="V14" s="281"/>
      <c r="W14" s="281">
        <v>9000</v>
      </c>
      <c r="X14" s="281"/>
      <c r="Y14" s="281"/>
      <c r="Z14" s="281"/>
      <c r="AA14" s="281"/>
    </row>
    <row r="15" spans="1:27" s="245" customFormat="1" ht="30" customHeight="1" x14ac:dyDescent="0.2">
      <c r="A15" s="613" t="s">
        <v>675</v>
      </c>
      <c r="B15" s="274">
        <v>8151</v>
      </c>
      <c r="C15" s="841" t="s">
        <v>676</v>
      </c>
      <c r="D15" s="607" t="s">
        <v>69</v>
      </c>
      <c r="E15" s="607">
        <v>2008</v>
      </c>
      <c r="F15" s="607" t="s">
        <v>220</v>
      </c>
      <c r="G15" s="613" t="s">
        <v>220</v>
      </c>
      <c r="H15" s="613" t="s">
        <v>220</v>
      </c>
      <c r="I15" s="442" t="s">
        <v>5</v>
      </c>
      <c r="J15" s="219" t="s">
        <v>367</v>
      </c>
      <c r="K15" s="866" t="s">
        <v>220</v>
      </c>
      <c r="L15" s="410"/>
      <c r="M15" s="277"/>
      <c r="N15" s="880"/>
      <c r="O15" s="277"/>
      <c r="P15" s="277"/>
      <c r="Q15" s="277">
        <v>15000</v>
      </c>
      <c r="R15" s="277"/>
      <c r="S15" s="277"/>
      <c r="T15" s="277"/>
      <c r="U15" s="277"/>
      <c r="V15" s="281"/>
      <c r="W15" s="281"/>
      <c r="X15" s="281"/>
      <c r="Y15" s="281"/>
      <c r="Z15" s="281"/>
      <c r="AA15" s="281"/>
    </row>
    <row r="16" spans="1:27" s="293" customFormat="1" ht="30" customHeight="1" x14ac:dyDescent="0.2">
      <c r="A16" s="287"/>
      <c r="B16" s="288"/>
      <c r="C16" s="289"/>
      <c r="D16" s="288"/>
      <c r="E16" s="287"/>
      <c r="F16" s="607" t="s">
        <v>665</v>
      </c>
      <c r="G16" s="613"/>
      <c r="H16" s="613"/>
      <c r="I16" s="442"/>
      <c r="J16" s="219"/>
      <c r="K16" s="866"/>
      <c r="L16" s="614"/>
      <c r="M16" s="277"/>
      <c r="N16" s="880"/>
      <c r="O16" s="292"/>
      <c r="P16" s="292"/>
      <c r="Q16" s="292"/>
      <c r="R16" s="292"/>
      <c r="S16" s="292"/>
      <c r="T16" s="292"/>
      <c r="U16" s="292"/>
      <c r="V16" s="615"/>
      <c r="W16" s="615"/>
      <c r="X16" s="615"/>
      <c r="Y16" s="615"/>
      <c r="Z16" s="615"/>
      <c r="AA16" s="615"/>
    </row>
    <row r="17" spans="1:27" s="233" customFormat="1" ht="25.15" customHeight="1" x14ac:dyDescent="0.2">
      <c r="A17" s="232"/>
      <c r="C17" s="236"/>
      <c r="D17" s="236"/>
      <c r="E17" s="236"/>
      <c r="F17" s="236"/>
      <c r="G17" s="237"/>
      <c r="H17" s="237"/>
      <c r="I17" s="236"/>
      <c r="J17" s="238"/>
      <c r="K17" s="238"/>
      <c r="L17" s="408"/>
      <c r="M17" s="399"/>
      <c r="N17" s="885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</row>
    <row r="18" spans="1:27" s="616" customFormat="1" ht="25.15" customHeight="1" x14ac:dyDescent="0.2">
      <c r="A18" s="251"/>
      <c r="B18" s="307"/>
      <c r="C18" s="300" t="s">
        <v>399</v>
      </c>
      <c r="D18" s="317"/>
      <c r="E18" s="318">
        <f>COUNTA(A4:A16)</f>
        <v>12</v>
      </c>
      <c r="F18" s="251"/>
      <c r="G18" s="698"/>
      <c r="H18" s="698"/>
      <c r="I18" s="251"/>
      <c r="J18" s="251"/>
      <c r="K18" s="757" t="s">
        <v>319</v>
      </c>
      <c r="L18" s="282"/>
      <c r="M18" s="864">
        <f>SUM(M16+M15+M14+M13+M12+M11+M10+M7)</f>
        <v>0</v>
      </c>
      <c r="N18" s="864">
        <f t="shared" ref="N18:AA18" si="0">SUM(N16+N15+N14+N13+N12+N11+N10+N7)</f>
        <v>16000</v>
      </c>
      <c r="O18" s="864">
        <f t="shared" si="0"/>
        <v>30000</v>
      </c>
      <c r="P18" s="864">
        <f t="shared" si="0"/>
        <v>0</v>
      </c>
      <c r="Q18" s="864">
        <f t="shared" si="0"/>
        <v>15000</v>
      </c>
      <c r="R18" s="864">
        <f t="shared" si="0"/>
        <v>0</v>
      </c>
      <c r="S18" s="864">
        <f t="shared" si="0"/>
        <v>0</v>
      </c>
      <c r="T18" s="864">
        <f t="shared" si="0"/>
        <v>0</v>
      </c>
      <c r="U18" s="864">
        <f t="shared" si="0"/>
        <v>50000</v>
      </c>
      <c r="V18" s="864">
        <f t="shared" si="0"/>
        <v>0</v>
      </c>
      <c r="W18" s="864">
        <f t="shared" si="0"/>
        <v>34000</v>
      </c>
      <c r="X18" s="864">
        <f t="shared" si="0"/>
        <v>0</v>
      </c>
      <c r="Y18" s="864">
        <f t="shared" si="0"/>
        <v>30000</v>
      </c>
      <c r="Z18" s="864">
        <f t="shared" si="0"/>
        <v>0</v>
      </c>
      <c r="AA18" s="864">
        <f t="shared" si="0"/>
        <v>0</v>
      </c>
    </row>
    <row r="19" spans="1:27" s="535" customFormat="1" ht="25.15" customHeight="1" thickBot="1" x14ac:dyDescent="0.25">
      <c r="A19" s="253"/>
      <c r="B19" s="307"/>
      <c r="C19" s="300" t="s">
        <v>400</v>
      </c>
      <c r="D19" s="317"/>
      <c r="E19" s="318">
        <f>COUNTA(A27:A32)</f>
        <v>6</v>
      </c>
      <c r="F19" s="253"/>
      <c r="G19" s="701"/>
      <c r="H19" s="701"/>
      <c r="I19" s="253"/>
      <c r="J19" s="253"/>
      <c r="K19" s="709" t="s">
        <v>325</v>
      </c>
      <c r="L19" s="256"/>
      <c r="M19" s="865">
        <f t="shared" ref="M19" si="1">SUM( M4+M5+M6+M8+M9+M16)</f>
        <v>180000</v>
      </c>
      <c r="N19" s="865">
        <f t="shared" ref="N19:AA19" si="2">SUM( N4+N5+N6+N8+N9+N16)</f>
        <v>16000</v>
      </c>
      <c r="O19" s="865">
        <f t="shared" si="2"/>
        <v>0</v>
      </c>
      <c r="P19" s="865">
        <f t="shared" si="2"/>
        <v>0</v>
      </c>
      <c r="Q19" s="865">
        <f t="shared" si="2"/>
        <v>0</v>
      </c>
      <c r="R19" s="865">
        <f t="shared" si="2"/>
        <v>0</v>
      </c>
      <c r="S19" s="865">
        <f t="shared" si="2"/>
        <v>0</v>
      </c>
      <c r="T19" s="865">
        <f t="shared" si="2"/>
        <v>0</v>
      </c>
      <c r="U19" s="865">
        <f t="shared" si="2"/>
        <v>150000</v>
      </c>
      <c r="V19" s="865">
        <f t="shared" si="2"/>
        <v>0</v>
      </c>
      <c r="W19" s="865">
        <f t="shared" si="2"/>
        <v>0</v>
      </c>
      <c r="X19" s="865">
        <f t="shared" si="2"/>
        <v>0</v>
      </c>
      <c r="Y19" s="865">
        <f t="shared" si="2"/>
        <v>16000</v>
      </c>
      <c r="Z19" s="865">
        <f t="shared" si="2"/>
        <v>50000</v>
      </c>
      <c r="AA19" s="865">
        <f t="shared" si="2"/>
        <v>0</v>
      </c>
    </row>
    <row r="20" spans="1:27" s="271" customFormat="1" ht="25.15" customHeight="1" thickBot="1" x14ac:dyDescent="0.25">
      <c r="A20" s="260"/>
      <c r="B20" s="320"/>
      <c r="C20" s="321" t="s">
        <v>14</v>
      </c>
      <c r="D20" s="322"/>
      <c r="E20" s="323">
        <f>SUM(E18:E19)</f>
        <v>18</v>
      </c>
      <c r="F20" s="260"/>
      <c r="G20" s="270"/>
      <c r="H20" s="270"/>
      <c r="I20" s="260"/>
      <c r="J20" s="260"/>
      <c r="K20" s="710" t="s">
        <v>321</v>
      </c>
      <c r="L20" s="536"/>
      <c r="M20" s="617">
        <f t="shared" ref="M20" si="3">SUM(M18+M19)</f>
        <v>180000</v>
      </c>
      <c r="N20" s="617">
        <f t="shared" ref="N20:AA20" si="4">SUM(N18+N19)</f>
        <v>32000</v>
      </c>
      <c r="O20" s="617">
        <f t="shared" si="4"/>
        <v>30000</v>
      </c>
      <c r="P20" s="617">
        <f t="shared" si="4"/>
        <v>0</v>
      </c>
      <c r="Q20" s="617">
        <f t="shared" si="4"/>
        <v>15000</v>
      </c>
      <c r="R20" s="617">
        <f t="shared" si="4"/>
        <v>0</v>
      </c>
      <c r="S20" s="617">
        <f t="shared" si="4"/>
        <v>0</v>
      </c>
      <c r="T20" s="617">
        <f t="shared" si="4"/>
        <v>0</v>
      </c>
      <c r="U20" s="617">
        <f t="shared" si="4"/>
        <v>200000</v>
      </c>
      <c r="V20" s="617">
        <f t="shared" si="4"/>
        <v>0</v>
      </c>
      <c r="W20" s="617">
        <f t="shared" si="4"/>
        <v>34000</v>
      </c>
      <c r="X20" s="617">
        <f t="shared" si="4"/>
        <v>0</v>
      </c>
      <c r="Y20" s="617">
        <f t="shared" si="4"/>
        <v>46000</v>
      </c>
      <c r="Z20" s="617">
        <f t="shared" si="4"/>
        <v>50000</v>
      </c>
      <c r="AA20" s="617">
        <f t="shared" si="4"/>
        <v>0</v>
      </c>
    </row>
    <row r="21" spans="1:27" s="271" customFormat="1" ht="25.15" customHeight="1" thickBot="1" x14ac:dyDescent="0.25">
      <c r="A21" s="260"/>
      <c r="F21" s="260"/>
      <c r="G21" s="270"/>
      <c r="H21" s="270"/>
      <c r="I21" s="260"/>
      <c r="J21" s="260"/>
      <c r="K21" s="710" t="s">
        <v>327</v>
      </c>
      <c r="L21" s="536"/>
      <c r="M21" s="277">
        <f t="shared" ref="M21" si="5">SUM(M4:M16)</f>
        <v>180000</v>
      </c>
      <c r="N21" s="277">
        <f t="shared" ref="N21:AA21" si="6">SUM(N4:N16)</f>
        <v>32000</v>
      </c>
      <c r="O21" s="277">
        <f t="shared" si="6"/>
        <v>30000</v>
      </c>
      <c r="P21" s="277">
        <f t="shared" si="6"/>
        <v>0</v>
      </c>
      <c r="Q21" s="277">
        <f t="shared" si="6"/>
        <v>15000</v>
      </c>
      <c r="R21" s="277">
        <f t="shared" si="6"/>
        <v>0</v>
      </c>
      <c r="S21" s="277">
        <f t="shared" si="6"/>
        <v>0</v>
      </c>
      <c r="T21" s="277">
        <f t="shared" si="6"/>
        <v>0</v>
      </c>
      <c r="U21" s="277">
        <f t="shared" si="6"/>
        <v>200000</v>
      </c>
      <c r="V21" s="277">
        <f t="shared" si="6"/>
        <v>0</v>
      </c>
      <c r="W21" s="277">
        <f t="shared" si="6"/>
        <v>34000</v>
      </c>
      <c r="X21" s="277">
        <f t="shared" si="6"/>
        <v>0</v>
      </c>
      <c r="Y21" s="277">
        <f t="shared" si="6"/>
        <v>46000</v>
      </c>
      <c r="Z21" s="277">
        <f t="shared" si="6"/>
        <v>50000</v>
      </c>
      <c r="AA21" s="277">
        <f t="shared" si="6"/>
        <v>0</v>
      </c>
    </row>
    <row r="22" spans="1:27" s="245" customFormat="1" ht="25.15" customHeight="1" x14ac:dyDescent="0.2">
      <c r="A22" s="233"/>
      <c r="B22" s="233"/>
      <c r="C22" s="233"/>
      <c r="D22" s="233"/>
      <c r="E22" s="233"/>
      <c r="F22" s="233"/>
      <c r="G22" s="235"/>
      <c r="H22" s="235"/>
      <c r="I22" s="233"/>
      <c r="J22" s="233"/>
      <c r="K22" s="233"/>
      <c r="L22" s="407"/>
      <c r="M22" s="496">
        <f t="shared" ref="M22" si="7">M21-M20</f>
        <v>0</v>
      </c>
      <c r="N22" s="496">
        <f t="shared" ref="N22:AA22" si="8">N21-N20</f>
        <v>0</v>
      </c>
      <c r="O22" s="496">
        <f t="shared" si="8"/>
        <v>0</v>
      </c>
      <c r="P22" s="496">
        <f t="shared" si="8"/>
        <v>0</v>
      </c>
      <c r="Q22" s="496">
        <f t="shared" si="8"/>
        <v>0</v>
      </c>
      <c r="R22" s="496">
        <f t="shared" si="8"/>
        <v>0</v>
      </c>
      <c r="S22" s="496">
        <f t="shared" si="8"/>
        <v>0</v>
      </c>
      <c r="T22" s="496">
        <f t="shared" si="8"/>
        <v>0</v>
      </c>
      <c r="U22" s="496">
        <f t="shared" si="8"/>
        <v>0</v>
      </c>
      <c r="V22" s="496">
        <f t="shared" si="8"/>
        <v>0</v>
      </c>
      <c r="W22" s="496">
        <f t="shared" si="8"/>
        <v>0</v>
      </c>
      <c r="X22" s="496">
        <f t="shared" si="8"/>
        <v>0</v>
      </c>
      <c r="Y22" s="496">
        <f t="shared" si="8"/>
        <v>0</v>
      </c>
      <c r="Z22" s="496">
        <f t="shared" si="8"/>
        <v>0</v>
      </c>
      <c r="AA22" s="496">
        <f t="shared" si="8"/>
        <v>0</v>
      </c>
    </row>
    <row r="23" spans="1:27" s="283" customFormat="1" ht="25.15" customHeight="1" x14ac:dyDescent="0.2">
      <c r="C23" s="586"/>
      <c r="D23" s="758" t="s">
        <v>372</v>
      </c>
      <c r="E23" s="586"/>
      <c r="F23" s="585"/>
      <c r="G23" s="587"/>
      <c r="H23" s="260"/>
      <c r="I23" s="401"/>
      <c r="L23" s="421"/>
      <c r="M23" s="826"/>
      <c r="N23" s="894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</row>
    <row r="24" spans="1:27" s="233" customFormat="1" ht="25.15" customHeight="1" x14ac:dyDescent="0.2">
      <c r="A24" s="232" t="s">
        <v>2</v>
      </c>
      <c r="B24" s="233" t="s">
        <v>19</v>
      </c>
      <c r="C24" s="236" t="s">
        <v>21</v>
      </c>
      <c r="D24" s="236" t="s">
        <v>8</v>
      </c>
      <c r="E24" s="236" t="s">
        <v>0</v>
      </c>
      <c r="F24" s="236" t="s">
        <v>18</v>
      </c>
      <c r="G24" s="237" t="s">
        <v>3</v>
      </c>
      <c r="H24" s="237" t="s">
        <v>91</v>
      </c>
      <c r="I24" s="236" t="s">
        <v>22</v>
      </c>
      <c r="J24" s="238" t="s">
        <v>22</v>
      </c>
      <c r="K24" s="238" t="s">
        <v>440</v>
      </c>
      <c r="L24" s="408"/>
      <c r="M24" s="399" t="s">
        <v>24</v>
      </c>
      <c r="N24" s="885" t="s">
        <v>25</v>
      </c>
      <c r="O24" s="238" t="s">
        <v>26</v>
      </c>
      <c r="P24" s="238" t="s">
        <v>27</v>
      </c>
      <c r="Q24" s="238" t="s">
        <v>28</v>
      </c>
      <c r="R24" s="238" t="s">
        <v>127</v>
      </c>
      <c r="S24" s="238" t="s">
        <v>156</v>
      </c>
      <c r="T24" s="238" t="s">
        <v>210</v>
      </c>
      <c r="U24" s="238" t="s">
        <v>211</v>
      </c>
      <c r="V24" s="238" t="s">
        <v>212</v>
      </c>
      <c r="W24" s="238" t="s">
        <v>551</v>
      </c>
      <c r="X24" s="238" t="s">
        <v>552</v>
      </c>
      <c r="Y24" s="238" t="s">
        <v>553</v>
      </c>
      <c r="Z24" s="238" t="s">
        <v>554</v>
      </c>
      <c r="AA24" s="238" t="s">
        <v>555</v>
      </c>
    </row>
    <row r="25" spans="1:27" s="233" customFormat="1" ht="25.15" customHeight="1" x14ac:dyDescent="0.2">
      <c r="A25" s="232" t="s">
        <v>20</v>
      </c>
      <c r="B25" s="233" t="s">
        <v>20</v>
      </c>
      <c r="C25" s="236" t="s">
        <v>122</v>
      </c>
      <c r="D25" s="236" t="s">
        <v>17</v>
      </c>
      <c r="E25" s="236"/>
      <c r="F25" s="236"/>
      <c r="G25" s="237"/>
      <c r="H25" s="237" t="s">
        <v>488</v>
      </c>
      <c r="I25" s="236" t="s">
        <v>23</v>
      </c>
      <c r="J25" s="238" t="s">
        <v>363</v>
      </c>
      <c r="K25" s="238" t="s">
        <v>442</v>
      </c>
      <c r="L25" s="408"/>
      <c r="M25" s="399"/>
      <c r="N25" s="885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</row>
    <row r="27" spans="1:27" s="271" customFormat="1" ht="30" customHeight="1" x14ac:dyDescent="0.2">
      <c r="A27" s="613">
        <v>563</v>
      </c>
      <c r="B27" s="274"/>
      <c r="C27" s="841" t="s">
        <v>264</v>
      </c>
      <c r="D27" s="607" t="s">
        <v>69</v>
      </c>
      <c r="E27" s="607">
        <v>2004</v>
      </c>
      <c r="F27" s="607" t="s">
        <v>98</v>
      </c>
      <c r="G27" s="613">
        <v>5250</v>
      </c>
      <c r="H27" s="613">
        <v>132</v>
      </c>
      <c r="I27" s="247" t="s">
        <v>429</v>
      </c>
      <c r="J27" s="219" t="s">
        <v>367</v>
      </c>
      <c r="K27" s="84" t="s">
        <v>365</v>
      </c>
      <c r="L27" s="230" t="s">
        <v>495</v>
      </c>
      <c r="M27" s="264"/>
      <c r="N27" s="895"/>
      <c r="O27" s="264"/>
      <c r="P27" s="264" t="s">
        <v>4</v>
      </c>
      <c r="Q27" s="264" t="s">
        <v>233</v>
      </c>
      <c r="R27" s="895" t="s">
        <v>234</v>
      </c>
      <c r="S27" s="264" t="s">
        <v>4</v>
      </c>
      <c r="T27" s="264" t="s">
        <v>309</v>
      </c>
      <c r="U27" s="264" t="s">
        <v>310</v>
      </c>
      <c r="V27" s="264" t="s">
        <v>249</v>
      </c>
      <c r="W27" s="281"/>
      <c r="X27" s="281"/>
      <c r="Y27" s="281"/>
      <c r="Z27" s="281"/>
      <c r="AA27" s="281"/>
    </row>
    <row r="28" spans="1:27" s="271" customFormat="1" ht="30" customHeight="1" x14ac:dyDescent="0.2">
      <c r="A28" s="613">
        <v>566</v>
      </c>
      <c r="B28" s="274"/>
      <c r="C28" s="841" t="s">
        <v>615</v>
      </c>
      <c r="D28" s="607" t="s">
        <v>69</v>
      </c>
      <c r="E28" s="607">
        <v>2001</v>
      </c>
      <c r="F28" s="607" t="s">
        <v>98</v>
      </c>
      <c r="G28" s="613">
        <v>70503</v>
      </c>
      <c r="H28" s="613">
        <v>2491</v>
      </c>
      <c r="I28" s="247" t="s">
        <v>616</v>
      </c>
      <c r="J28" s="219" t="s">
        <v>367</v>
      </c>
      <c r="K28" s="111" t="s">
        <v>446</v>
      </c>
      <c r="L28" s="230" t="s">
        <v>617</v>
      </c>
      <c r="M28" s="264"/>
      <c r="N28" s="895"/>
      <c r="O28" s="264"/>
      <c r="P28" s="264" t="s">
        <v>4</v>
      </c>
      <c r="Q28" s="264" t="s">
        <v>233</v>
      </c>
      <c r="R28" s="895" t="s">
        <v>234</v>
      </c>
      <c r="S28" s="264" t="s">
        <v>4</v>
      </c>
      <c r="T28" s="264" t="s">
        <v>309</v>
      </c>
      <c r="U28" s="264" t="s">
        <v>310</v>
      </c>
      <c r="V28" s="264" t="s">
        <v>249</v>
      </c>
      <c r="W28" s="281"/>
      <c r="X28" s="281"/>
      <c r="Y28" s="281"/>
      <c r="Z28" s="281"/>
      <c r="AA28" s="281"/>
    </row>
    <row r="29" spans="1:27" s="271" customFormat="1" ht="30" customHeight="1" x14ac:dyDescent="0.2">
      <c r="A29" s="613" t="s">
        <v>147</v>
      </c>
      <c r="B29" s="274"/>
      <c r="C29" s="841" t="s">
        <v>138</v>
      </c>
      <c r="D29" s="607" t="s">
        <v>139</v>
      </c>
      <c r="E29" s="607" t="s">
        <v>148</v>
      </c>
      <c r="F29" s="607">
        <v>1453</v>
      </c>
      <c r="G29" s="613">
        <v>0</v>
      </c>
      <c r="H29" s="613">
        <v>2</v>
      </c>
      <c r="I29" s="442" t="s">
        <v>4</v>
      </c>
      <c r="J29" s="85" t="s">
        <v>370</v>
      </c>
      <c r="K29" s="121" t="s">
        <v>220</v>
      </c>
      <c r="L29" s="410"/>
      <c r="M29" s="264"/>
      <c r="N29" s="895"/>
      <c r="O29" s="264"/>
      <c r="P29" s="264" t="s">
        <v>4</v>
      </c>
      <c r="Q29" s="264" t="s">
        <v>233</v>
      </c>
      <c r="R29" s="895" t="s">
        <v>234</v>
      </c>
      <c r="S29" s="264" t="s">
        <v>4</v>
      </c>
      <c r="T29" s="264" t="s">
        <v>309</v>
      </c>
      <c r="U29" s="264" t="s">
        <v>310</v>
      </c>
      <c r="V29" s="264" t="s">
        <v>249</v>
      </c>
      <c r="W29" s="281"/>
      <c r="X29" s="281"/>
      <c r="Y29" s="281"/>
      <c r="Z29" s="281"/>
      <c r="AA29" s="281"/>
    </row>
    <row r="30" spans="1:27" s="245" customFormat="1" ht="30" customHeight="1" x14ac:dyDescent="0.2">
      <c r="A30" s="240">
        <v>587</v>
      </c>
      <c r="B30" s="240">
        <v>6601</v>
      </c>
      <c r="C30" s="249" t="s">
        <v>161</v>
      </c>
      <c r="D30" s="371" t="s">
        <v>93</v>
      </c>
      <c r="E30" s="240">
        <v>2002</v>
      </c>
      <c r="F30" s="240"/>
      <c r="G30" s="523">
        <v>130754</v>
      </c>
      <c r="H30" s="523">
        <v>4055</v>
      </c>
      <c r="I30" s="313" t="s">
        <v>5</v>
      </c>
      <c r="J30" s="223" t="s">
        <v>444</v>
      </c>
      <c r="K30" s="222" t="s">
        <v>448</v>
      </c>
      <c r="L30" s="451"/>
      <c r="M30" s="264"/>
      <c r="N30" s="895"/>
      <c r="O30" s="264"/>
      <c r="P30" s="264" t="s">
        <v>4</v>
      </c>
      <c r="Q30" s="264" t="s">
        <v>233</v>
      </c>
      <c r="R30" s="895" t="s">
        <v>234</v>
      </c>
      <c r="S30" s="264" t="s">
        <v>4</v>
      </c>
      <c r="T30" s="264" t="s">
        <v>309</v>
      </c>
      <c r="U30" s="264" t="s">
        <v>310</v>
      </c>
      <c r="V30" s="264" t="s">
        <v>249</v>
      </c>
      <c r="W30" s="566"/>
      <c r="X30" s="566"/>
      <c r="Y30" s="566"/>
      <c r="Z30" s="566"/>
      <c r="AA30" s="566"/>
    </row>
    <row r="31" spans="1:27" s="245" customFormat="1" ht="30" customHeight="1" x14ac:dyDescent="0.2">
      <c r="A31" s="613">
        <v>590</v>
      </c>
      <c r="B31" s="274">
        <v>6614</v>
      </c>
      <c r="C31" s="841" t="s">
        <v>45</v>
      </c>
      <c r="D31" s="607" t="s">
        <v>10</v>
      </c>
      <c r="E31" s="607">
        <v>2004</v>
      </c>
      <c r="F31" s="607" t="s">
        <v>98</v>
      </c>
      <c r="G31" s="613">
        <v>53510</v>
      </c>
      <c r="H31" s="613">
        <v>1985</v>
      </c>
      <c r="I31" s="442" t="s">
        <v>5</v>
      </c>
      <c r="J31" s="219" t="s">
        <v>367</v>
      </c>
      <c r="K31" s="111" t="s">
        <v>446</v>
      </c>
      <c r="L31" s="230" t="s">
        <v>524</v>
      </c>
      <c r="M31" s="264"/>
      <c r="N31" s="895"/>
      <c r="O31" s="264"/>
      <c r="P31" s="264" t="s">
        <v>4</v>
      </c>
      <c r="Q31" s="264" t="s">
        <v>233</v>
      </c>
      <c r="R31" s="895" t="s">
        <v>234</v>
      </c>
      <c r="S31" s="264" t="s">
        <v>4</v>
      </c>
      <c r="T31" s="264" t="s">
        <v>309</v>
      </c>
      <c r="U31" s="264" t="s">
        <v>310</v>
      </c>
      <c r="V31" s="264" t="s">
        <v>249</v>
      </c>
      <c r="W31" s="281"/>
      <c r="X31" s="281"/>
      <c r="Y31" s="281"/>
      <c r="Z31" s="281"/>
      <c r="AA31" s="281"/>
    </row>
    <row r="32" spans="1:27" s="245" customFormat="1" ht="30" customHeight="1" x14ac:dyDescent="0.2">
      <c r="A32" s="514" t="s">
        <v>584</v>
      </c>
      <c r="B32" s="240"/>
      <c r="C32" s="495" t="s">
        <v>351</v>
      </c>
      <c r="D32" s="242" t="s">
        <v>69</v>
      </c>
      <c r="E32" s="515">
        <v>1993</v>
      </c>
      <c r="F32" s="513" t="s">
        <v>98</v>
      </c>
      <c r="G32" s="513" t="s">
        <v>98</v>
      </c>
      <c r="H32" s="371" t="s">
        <v>98</v>
      </c>
      <c r="I32" s="508" t="s">
        <v>5</v>
      </c>
      <c r="J32" s="326" t="s">
        <v>368</v>
      </c>
      <c r="K32" s="369" t="s">
        <v>220</v>
      </c>
      <c r="L32" s="522" t="s">
        <v>585</v>
      </c>
      <c r="M32" s="277"/>
      <c r="N32" s="880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</row>
    <row r="33" spans="1:27" s="245" customFormat="1" ht="25.15" customHeight="1" x14ac:dyDescent="0.2">
      <c r="A33" s="618"/>
      <c r="G33" s="618"/>
      <c r="H33" s="618"/>
      <c r="L33" s="540"/>
      <c r="M33" s="496"/>
      <c r="N33" s="889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8"/>
    </row>
    <row r="34" spans="1:27" s="245" customFormat="1" ht="25.15" customHeight="1" x14ac:dyDescent="0.2">
      <c r="A34" s="133"/>
      <c r="B34" s="134" t="s">
        <v>188</v>
      </c>
      <c r="C34" s="135"/>
      <c r="D34" s="147" t="s">
        <v>1</v>
      </c>
      <c r="E34" s="144" t="s">
        <v>349</v>
      </c>
      <c r="F34" s="146" t="s">
        <v>379</v>
      </c>
      <c r="G34" s="145" t="s">
        <v>249</v>
      </c>
      <c r="H34" s="148" t="s">
        <v>1</v>
      </c>
      <c r="I34" s="325"/>
      <c r="J34" s="218" t="s">
        <v>365</v>
      </c>
      <c r="K34" s="82" t="s">
        <v>365</v>
      </c>
      <c r="L34" s="231"/>
      <c r="M34" s="496"/>
      <c r="N34" s="889"/>
      <c r="O34" s="298"/>
      <c r="P34" s="298"/>
      <c r="Q34" s="298"/>
      <c r="R34" s="298"/>
      <c r="S34" s="298"/>
      <c r="T34" s="298"/>
      <c r="U34" s="298"/>
    </row>
    <row r="35" spans="1:27" s="245" customFormat="1" ht="25.15" customHeight="1" x14ac:dyDescent="0.2">
      <c r="A35" s="98"/>
      <c r="B35" s="122" t="s">
        <v>248</v>
      </c>
      <c r="C35" s="99"/>
      <c r="D35" s="103"/>
      <c r="E35" s="435" t="s">
        <v>323</v>
      </c>
      <c r="F35" s="436" t="s">
        <v>266</v>
      </c>
      <c r="G35" s="113" t="s">
        <v>394</v>
      </c>
      <c r="H35" s="103"/>
      <c r="I35" s="325"/>
      <c r="J35" s="219" t="s">
        <v>367</v>
      </c>
      <c r="K35" s="108" t="s">
        <v>445</v>
      </c>
      <c r="L35" s="423"/>
      <c r="M35" s="496"/>
      <c r="N35" s="889"/>
      <c r="O35" s="298"/>
      <c r="P35" s="298"/>
      <c r="Q35" s="298"/>
      <c r="R35" s="298"/>
      <c r="S35" s="298"/>
      <c r="T35" s="298"/>
      <c r="U35" s="298"/>
    </row>
    <row r="36" spans="1:27" s="245" customFormat="1" ht="25.15" customHeight="1" x14ac:dyDescent="0.2">
      <c r="A36" s="100"/>
      <c r="B36" s="123" t="s">
        <v>180</v>
      </c>
      <c r="C36" s="101"/>
      <c r="D36" s="141"/>
      <c r="E36" s="149" t="s">
        <v>324</v>
      </c>
      <c r="F36" s="142" t="s">
        <v>266</v>
      </c>
      <c r="G36" s="142" t="s">
        <v>394</v>
      </c>
      <c r="H36" s="143"/>
      <c r="I36" s="325"/>
      <c r="J36" s="220" t="s">
        <v>368</v>
      </c>
      <c r="K36" s="110" t="s">
        <v>446</v>
      </c>
      <c r="L36" s="231"/>
      <c r="M36" s="496"/>
      <c r="N36" s="889"/>
      <c r="O36" s="298"/>
      <c r="P36" s="298"/>
      <c r="Q36" s="298"/>
      <c r="R36" s="298"/>
      <c r="S36" s="298"/>
      <c r="T36" s="298"/>
      <c r="U36" s="298"/>
    </row>
    <row r="37" spans="1:27" s="245" customFormat="1" ht="25.15" customHeight="1" x14ac:dyDescent="0.2">
      <c r="A37" s="102"/>
      <c r="B37" s="124" t="s">
        <v>395</v>
      </c>
      <c r="C37" s="85"/>
      <c r="D37" s="197"/>
      <c r="E37" s="198"/>
      <c r="F37" s="198" t="s">
        <v>322</v>
      </c>
      <c r="G37" s="199"/>
      <c r="H37" s="200"/>
      <c r="I37" s="325"/>
      <c r="J37" s="221" t="s">
        <v>369</v>
      </c>
      <c r="K37" s="228" t="s">
        <v>447</v>
      </c>
      <c r="L37" s="424"/>
      <c r="M37" s="496"/>
      <c r="N37" s="889"/>
      <c r="O37" s="298"/>
      <c r="P37" s="298"/>
      <c r="Q37" s="298"/>
      <c r="R37" s="298"/>
      <c r="S37" s="298"/>
      <c r="T37" s="298"/>
      <c r="U37" s="298"/>
    </row>
    <row r="38" spans="1:27" s="245" customFormat="1" ht="25.15" customHeight="1" x14ac:dyDescent="0.2">
      <c r="A38" s="130"/>
      <c r="B38" s="131" t="s">
        <v>187</v>
      </c>
      <c r="C38" s="132"/>
      <c r="D38" s="137"/>
      <c r="E38" s="138"/>
      <c r="F38" s="138" t="s">
        <v>378</v>
      </c>
      <c r="G38" s="139"/>
      <c r="H38" s="140"/>
      <c r="I38" s="325"/>
      <c r="J38" s="222" t="s">
        <v>443</v>
      </c>
      <c r="K38" s="112" t="s">
        <v>448</v>
      </c>
      <c r="L38" s="425"/>
      <c r="M38" s="496"/>
      <c r="N38" s="889"/>
      <c r="O38" s="298"/>
      <c r="P38" s="298"/>
      <c r="Q38" s="298"/>
      <c r="R38" s="298"/>
      <c r="S38" s="298"/>
      <c r="T38" s="298"/>
      <c r="U38" s="298"/>
    </row>
    <row r="39" spans="1:27" s="245" customFormat="1" ht="25.15" customHeight="1" x14ac:dyDescent="0.2">
      <c r="A39" s="133"/>
      <c r="B39" s="134"/>
      <c r="C39" s="135"/>
      <c r="D39" s="88"/>
      <c r="E39" s="95"/>
      <c r="F39" s="136"/>
      <c r="G39" s="136"/>
      <c r="H39" s="86"/>
      <c r="I39" s="325"/>
      <c r="J39" s="223" t="s">
        <v>444</v>
      </c>
      <c r="K39" s="229" t="s">
        <v>220</v>
      </c>
      <c r="L39" s="423"/>
      <c r="M39" s="496"/>
      <c r="N39" s="889"/>
      <c r="O39" s="298"/>
      <c r="P39" s="298"/>
      <c r="Q39" s="298"/>
      <c r="R39" s="298"/>
      <c r="S39" s="298"/>
      <c r="T39" s="298"/>
      <c r="U39" s="298"/>
    </row>
    <row r="40" spans="1:27" s="245" customFormat="1" ht="25.15" customHeight="1" x14ac:dyDescent="0.2">
      <c r="A40" s="384"/>
      <c r="C40" s="296"/>
      <c r="D40" s="296"/>
      <c r="G40" s="319"/>
      <c r="H40" s="319"/>
      <c r="L40" s="540"/>
      <c r="M40" s="496"/>
      <c r="N40" s="889"/>
      <c r="O40" s="298"/>
      <c r="P40" s="298"/>
      <c r="Q40" s="298"/>
    </row>
    <row r="41" spans="1:27" s="245" customFormat="1" ht="25.15" customHeight="1" x14ac:dyDescent="0.2">
      <c r="A41" s="618"/>
      <c r="G41" s="618"/>
      <c r="H41" s="618"/>
      <c r="L41" s="540"/>
      <c r="M41" s="496"/>
      <c r="N41" s="889"/>
      <c r="O41" s="298"/>
      <c r="P41" s="298"/>
      <c r="Q41" s="298"/>
      <c r="R41" s="298"/>
      <c r="S41" s="298"/>
      <c r="T41" s="298"/>
      <c r="U41" s="298"/>
      <c r="V41" s="298"/>
      <c r="W41" s="298"/>
      <c r="X41" s="298"/>
      <c r="Y41" s="298"/>
      <c r="Z41" s="298"/>
      <c r="AA41" s="298"/>
    </row>
  </sheetData>
  <phoneticPr fontId="0" type="noConversion"/>
  <printOptions horizontalCentered="1" verticalCentered="1" gridLines="1"/>
  <pageMargins left="0.56999999999999995" right="0.57999999999999996" top="0.65" bottom="0.37" header="0.34" footer="0.33333333333333298"/>
  <pageSetup paperSize="5" scale="46" orientation="landscape" r:id="rId1"/>
  <headerFooter alignWithMargins="0">
    <oddHeader>&amp;L&amp;D&amp;R&amp;F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A54"/>
  <sheetViews>
    <sheetView showOutlineSymbols="0" view="pageBreakPreview" topLeftCell="D31" zoomScale="60" zoomScaleNormal="50" workbookViewId="0">
      <selection activeCell="A4" sqref="A4:XFD34"/>
    </sheetView>
  </sheetViews>
  <sheetFormatPr defaultColWidth="9.140625" defaultRowHeight="24.95" customHeight="1" x14ac:dyDescent="0.2"/>
  <cols>
    <col min="1" max="2" width="9.140625" style="24"/>
    <col min="3" max="3" width="39.42578125" style="53" customWidth="1"/>
    <col min="4" max="4" width="22.42578125" style="1" customWidth="1"/>
    <col min="5" max="7" width="13.7109375" style="1" customWidth="1"/>
    <col min="8" max="8" width="17.140625" style="1" customWidth="1"/>
    <col min="9" max="9" width="15.42578125" style="1" customWidth="1"/>
    <col min="10" max="10" width="17.5703125" style="1" customWidth="1"/>
    <col min="11" max="11" width="20.7109375" style="1" customWidth="1"/>
    <col min="12" max="12" width="27.42578125" style="420" customWidth="1"/>
    <col min="13" max="13" width="14.7109375" style="1004" customWidth="1"/>
    <col min="14" max="14" width="14.7109375" style="877" customWidth="1"/>
    <col min="15" max="27" width="14.7109375" style="3" customWidth="1"/>
    <col min="28" max="16384" width="9.140625" style="1"/>
  </cols>
  <sheetData>
    <row r="1" spans="1:27" s="24" customFormat="1" ht="30" customHeight="1" x14ac:dyDescent="0.2">
      <c r="A1" s="21"/>
      <c r="B1" s="22"/>
      <c r="C1" s="159" t="s">
        <v>34</v>
      </c>
      <c r="D1" s="55"/>
      <c r="E1" s="55">
        <v>330</v>
      </c>
      <c r="F1" s="22"/>
      <c r="G1" s="22"/>
      <c r="H1" s="22"/>
      <c r="I1" s="22"/>
      <c r="J1" s="22"/>
      <c r="K1" s="22"/>
      <c r="L1" s="417"/>
      <c r="M1" s="993"/>
      <c r="N1" s="868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s="24" customFormat="1" ht="20.100000000000001" customHeight="1" x14ac:dyDescent="0.2">
      <c r="A2" s="25" t="s">
        <v>2</v>
      </c>
      <c r="B2" s="24" t="s">
        <v>19</v>
      </c>
      <c r="C2" s="26" t="s">
        <v>21</v>
      </c>
      <c r="D2" s="26" t="s">
        <v>8</v>
      </c>
      <c r="E2" s="26" t="s">
        <v>0</v>
      </c>
      <c r="F2" s="26" t="s">
        <v>18</v>
      </c>
      <c r="G2" s="39" t="s">
        <v>3</v>
      </c>
      <c r="H2" s="39" t="s">
        <v>91</v>
      </c>
      <c r="I2" s="26" t="s">
        <v>22</v>
      </c>
      <c r="J2" s="7" t="s">
        <v>22</v>
      </c>
      <c r="K2" s="7" t="s">
        <v>451</v>
      </c>
      <c r="L2" s="408" t="s">
        <v>473</v>
      </c>
      <c r="M2" s="994" t="s">
        <v>24</v>
      </c>
      <c r="N2" s="869" t="s">
        <v>25</v>
      </c>
      <c r="O2" s="7" t="s">
        <v>26</v>
      </c>
      <c r="P2" s="7" t="s">
        <v>27</v>
      </c>
      <c r="Q2" s="7" t="s">
        <v>28</v>
      </c>
      <c r="R2" s="7" t="s">
        <v>127</v>
      </c>
      <c r="S2" s="7" t="s">
        <v>156</v>
      </c>
      <c r="T2" s="7" t="s">
        <v>210</v>
      </c>
      <c r="U2" s="7" t="s">
        <v>211</v>
      </c>
      <c r="V2" s="7" t="s">
        <v>212</v>
      </c>
      <c r="W2" s="7" t="s">
        <v>551</v>
      </c>
      <c r="X2" s="7" t="s">
        <v>552</v>
      </c>
      <c r="Y2" s="7" t="s">
        <v>553</v>
      </c>
      <c r="Z2" s="7" t="s">
        <v>554</v>
      </c>
      <c r="AA2" s="7" t="s">
        <v>555</v>
      </c>
    </row>
    <row r="3" spans="1:27" s="24" customFormat="1" ht="20.100000000000001" customHeight="1" x14ac:dyDescent="0.2">
      <c r="A3" s="25" t="s">
        <v>20</v>
      </c>
      <c r="B3" s="24" t="s">
        <v>20</v>
      </c>
      <c r="C3" s="26" t="s">
        <v>122</v>
      </c>
      <c r="D3" s="26" t="s">
        <v>17</v>
      </c>
      <c r="E3" s="26"/>
      <c r="F3" s="26"/>
      <c r="G3" s="39"/>
      <c r="H3" s="39" t="s">
        <v>488</v>
      </c>
      <c r="I3" s="26" t="s">
        <v>23</v>
      </c>
      <c r="J3" s="7" t="s">
        <v>363</v>
      </c>
      <c r="K3" s="7" t="s">
        <v>450</v>
      </c>
      <c r="L3" s="418"/>
      <c r="M3" s="994"/>
      <c r="N3" s="869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s="245" customFormat="1" ht="30" customHeight="1" x14ac:dyDescent="0.2">
      <c r="A4" s="370">
        <v>302</v>
      </c>
      <c r="B4" s="240">
        <v>8143</v>
      </c>
      <c r="C4" s="242" t="s">
        <v>480</v>
      </c>
      <c r="D4" s="371" t="s">
        <v>120</v>
      </c>
      <c r="E4" s="371">
        <v>2010</v>
      </c>
      <c r="F4" s="371"/>
      <c r="G4" s="523">
        <v>79456</v>
      </c>
      <c r="H4" s="523">
        <v>5972</v>
      </c>
      <c r="I4" s="442" t="s">
        <v>119</v>
      </c>
      <c r="J4" s="218" t="s">
        <v>365</v>
      </c>
      <c r="K4" s="230" t="s">
        <v>365</v>
      </c>
      <c r="L4" s="410" t="s">
        <v>481</v>
      </c>
      <c r="M4" s="995"/>
      <c r="N4" s="881"/>
      <c r="O4" s="244">
        <v>35000</v>
      </c>
      <c r="P4" s="244"/>
      <c r="Q4" s="244"/>
      <c r="R4" s="244"/>
      <c r="S4" s="244"/>
      <c r="T4" s="244"/>
      <c r="U4" s="244"/>
      <c r="V4" s="566"/>
      <c r="W4" s="566"/>
      <c r="X4" s="566"/>
      <c r="Y4" s="566"/>
      <c r="Z4" s="566"/>
      <c r="AA4" s="566"/>
    </row>
    <row r="5" spans="1:27" s="245" customFormat="1" ht="30" customHeight="1" x14ac:dyDescent="0.2">
      <c r="A5" s="370">
        <v>310</v>
      </c>
      <c r="B5" s="240">
        <v>6686</v>
      </c>
      <c r="C5" s="242" t="s">
        <v>295</v>
      </c>
      <c r="D5" s="371" t="s">
        <v>120</v>
      </c>
      <c r="E5" s="371">
        <v>2005</v>
      </c>
      <c r="F5" s="371">
        <v>570</v>
      </c>
      <c r="G5" s="523" t="s">
        <v>1</v>
      </c>
      <c r="H5" s="523">
        <v>17</v>
      </c>
      <c r="I5" s="247" t="s">
        <v>119</v>
      </c>
      <c r="J5" s="108" t="s">
        <v>366</v>
      </c>
      <c r="K5" s="109" t="s">
        <v>445</v>
      </c>
      <c r="L5" s="410"/>
      <c r="M5" s="995"/>
      <c r="N5" s="881"/>
      <c r="O5" s="244">
        <v>70000</v>
      </c>
      <c r="P5" s="244"/>
      <c r="Q5" s="244"/>
      <c r="R5" s="244"/>
      <c r="S5" s="244"/>
      <c r="T5" s="244"/>
      <c r="U5" s="244"/>
      <c r="V5" s="566"/>
      <c r="W5" s="566"/>
      <c r="X5" s="566"/>
      <c r="Y5" s="566"/>
      <c r="Z5" s="566"/>
      <c r="AA5" s="566"/>
    </row>
    <row r="6" spans="1:27" s="245" customFormat="1" ht="30" customHeight="1" x14ac:dyDescent="0.2">
      <c r="A6" s="370">
        <v>313</v>
      </c>
      <c r="B6" s="240">
        <v>8171</v>
      </c>
      <c r="C6" s="242" t="s">
        <v>525</v>
      </c>
      <c r="D6" s="371" t="s">
        <v>69</v>
      </c>
      <c r="E6" s="371">
        <v>2012</v>
      </c>
      <c r="F6" s="371"/>
      <c r="G6" s="523">
        <v>17968</v>
      </c>
      <c r="H6" s="523">
        <v>3691</v>
      </c>
      <c r="I6" s="442" t="s">
        <v>119</v>
      </c>
      <c r="J6" s="218" t="s">
        <v>365</v>
      </c>
      <c r="K6" s="230" t="s">
        <v>365</v>
      </c>
      <c r="L6" s="410" t="s">
        <v>526</v>
      </c>
      <c r="M6" s="995"/>
      <c r="N6" s="881"/>
      <c r="O6" s="244"/>
      <c r="P6" s="244"/>
      <c r="Q6" s="244"/>
      <c r="R6" s="244"/>
      <c r="S6" s="244"/>
      <c r="T6" s="244"/>
      <c r="U6" s="244">
        <v>30000</v>
      </c>
      <c r="V6" s="566"/>
      <c r="W6" s="566"/>
      <c r="X6" s="566">
        <v>10000</v>
      </c>
      <c r="Y6" s="566"/>
      <c r="Z6" s="566"/>
      <c r="AA6" s="566"/>
    </row>
    <row r="7" spans="1:27" s="245" customFormat="1" ht="30" customHeight="1" x14ac:dyDescent="0.2">
      <c r="A7" s="370">
        <v>314</v>
      </c>
      <c r="B7" s="240">
        <v>6145</v>
      </c>
      <c r="C7" s="242" t="s">
        <v>216</v>
      </c>
      <c r="D7" s="371" t="s">
        <v>120</v>
      </c>
      <c r="E7" s="371">
        <v>2004</v>
      </c>
      <c r="F7" s="371"/>
      <c r="G7" s="523">
        <v>10610</v>
      </c>
      <c r="H7" s="523">
        <v>300</v>
      </c>
      <c r="I7" s="442" t="s">
        <v>119</v>
      </c>
      <c r="J7" s="108" t="s">
        <v>366</v>
      </c>
      <c r="K7" s="109" t="s">
        <v>445</v>
      </c>
      <c r="L7" s="410"/>
      <c r="M7" s="995"/>
      <c r="N7" s="881">
        <v>75000</v>
      </c>
      <c r="O7" s="244"/>
      <c r="P7" s="244"/>
      <c r="Q7" s="244"/>
      <c r="R7" s="244"/>
      <c r="S7" s="244"/>
      <c r="T7" s="244"/>
      <c r="U7" s="244"/>
      <c r="V7" s="566"/>
      <c r="W7" s="566"/>
      <c r="X7" s="566"/>
      <c r="Y7" s="566"/>
      <c r="Z7" s="566"/>
      <c r="AA7" s="566"/>
    </row>
    <row r="8" spans="1:27" s="245" customFormat="1" ht="30" customHeight="1" x14ac:dyDescent="0.2">
      <c r="A8" s="370">
        <v>316</v>
      </c>
      <c r="B8" s="240">
        <v>8056</v>
      </c>
      <c r="C8" s="242" t="s">
        <v>424</v>
      </c>
      <c r="D8" s="371" t="s">
        <v>120</v>
      </c>
      <c r="E8" s="371">
        <v>2006</v>
      </c>
      <c r="F8" s="371">
        <v>328</v>
      </c>
      <c r="G8" s="523"/>
      <c r="H8" s="523">
        <v>12</v>
      </c>
      <c r="I8" s="247" t="s">
        <v>119</v>
      </c>
      <c r="J8" s="218" t="s">
        <v>365</v>
      </c>
      <c r="K8" s="111" t="s">
        <v>446</v>
      </c>
      <c r="L8" s="230"/>
      <c r="M8" s="995"/>
      <c r="N8" s="881"/>
      <c r="O8" s="244"/>
      <c r="P8" s="244"/>
      <c r="Q8" s="244"/>
      <c r="R8" s="244">
        <v>15000</v>
      </c>
      <c r="S8" s="244"/>
      <c r="T8" s="244"/>
      <c r="U8" s="244"/>
      <c r="V8" s="566"/>
      <c r="W8" s="566"/>
      <c r="X8" s="566"/>
      <c r="Y8" s="566"/>
      <c r="Z8" s="566"/>
      <c r="AA8" s="566"/>
    </row>
    <row r="9" spans="1:27" s="245" customFormat="1" ht="30" customHeight="1" x14ac:dyDescent="0.2">
      <c r="A9" s="370">
        <v>317</v>
      </c>
      <c r="B9" s="240"/>
      <c r="C9" s="242" t="s">
        <v>494</v>
      </c>
      <c r="D9" s="371" t="s">
        <v>69</v>
      </c>
      <c r="E9" s="371">
        <v>2009</v>
      </c>
      <c r="F9" s="371">
        <v>650</v>
      </c>
      <c r="G9" s="523"/>
      <c r="H9" s="523">
        <v>129</v>
      </c>
      <c r="I9" s="247" t="s">
        <v>119</v>
      </c>
      <c r="J9" s="218"/>
      <c r="K9" s="111"/>
      <c r="L9" s="230"/>
      <c r="M9" s="995"/>
      <c r="N9" s="881"/>
      <c r="O9" s="244"/>
      <c r="P9" s="244"/>
      <c r="Q9" s="244"/>
      <c r="R9" s="244"/>
      <c r="S9" s="244"/>
      <c r="T9" s="244"/>
      <c r="U9" s="244"/>
      <c r="V9" s="566"/>
      <c r="W9" s="566"/>
      <c r="X9" s="566"/>
      <c r="Y9" s="566"/>
      <c r="Z9" s="566"/>
      <c r="AA9" s="566"/>
    </row>
    <row r="10" spans="1:27" s="245" customFormat="1" ht="30" customHeight="1" x14ac:dyDescent="0.2">
      <c r="A10" s="370">
        <v>318</v>
      </c>
      <c r="B10" s="240">
        <v>9810</v>
      </c>
      <c r="C10" s="242" t="s">
        <v>658</v>
      </c>
      <c r="D10" s="371" t="s">
        <v>69</v>
      </c>
      <c r="E10" s="371">
        <v>2015</v>
      </c>
      <c r="F10" s="371"/>
      <c r="G10" s="550">
        <v>8049</v>
      </c>
      <c r="H10" s="523">
        <v>2499</v>
      </c>
      <c r="I10" s="598" t="s">
        <v>119</v>
      </c>
      <c r="J10" s="218" t="s">
        <v>365</v>
      </c>
      <c r="K10" s="230" t="s">
        <v>365</v>
      </c>
      <c r="L10" s="230" t="s">
        <v>1</v>
      </c>
      <c r="M10" s="995"/>
      <c r="N10" s="881"/>
      <c r="O10" s="244"/>
      <c r="P10" s="244"/>
      <c r="Q10" s="244"/>
      <c r="R10" s="244"/>
      <c r="S10" s="244">
        <v>35000</v>
      </c>
      <c r="T10" s="244"/>
      <c r="U10" s="244"/>
      <c r="V10" s="566"/>
      <c r="W10" s="566">
        <v>35000</v>
      </c>
      <c r="X10" s="566"/>
      <c r="Y10" s="566"/>
      <c r="Z10" s="566"/>
      <c r="AA10" s="566"/>
    </row>
    <row r="11" spans="1:27" s="245" customFormat="1" ht="30" customHeight="1" x14ac:dyDescent="0.2">
      <c r="A11" s="370">
        <v>319</v>
      </c>
      <c r="B11" s="240">
        <v>9818</v>
      </c>
      <c r="C11" s="242" t="s">
        <v>658</v>
      </c>
      <c r="D11" s="371" t="s">
        <v>69</v>
      </c>
      <c r="E11" s="371">
        <v>2015</v>
      </c>
      <c r="F11" s="371"/>
      <c r="G11" s="550">
        <v>2659</v>
      </c>
      <c r="H11" s="523">
        <v>1145</v>
      </c>
      <c r="I11" s="598" t="s">
        <v>119</v>
      </c>
      <c r="J11" s="218" t="s">
        <v>365</v>
      </c>
      <c r="K11" s="230" t="s">
        <v>365</v>
      </c>
      <c r="L11" s="230" t="s">
        <v>1</v>
      </c>
      <c r="M11" s="995"/>
      <c r="N11" s="881"/>
      <c r="O11" s="244"/>
      <c r="P11" s="244"/>
      <c r="Q11" s="244"/>
      <c r="R11" s="244"/>
      <c r="S11" s="244">
        <v>35000</v>
      </c>
      <c r="T11" s="244"/>
      <c r="U11" s="244"/>
      <c r="V11" s="566"/>
      <c r="W11" s="566">
        <v>35000</v>
      </c>
      <c r="X11" s="566"/>
      <c r="Y11" s="566"/>
      <c r="Z11" s="566"/>
      <c r="AA11" s="566"/>
    </row>
    <row r="12" spans="1:27" s="245" customFormat="1" ht="30" customHeight="1" x14ac:dyDescent="0.2">
      <c r="A12" s="370">
        <v>321</v>
      </c>
      <c r="B12" s="240">
        <v>8056</v>
      </c>
      <c r="C12" s="242" t="s">
        <v>425</v>
      </c>
      <c r="D12" s="371" t="s">
        <v>69</v>
      </c>
      <c r="E12" s="371">
        <v>2011</v>
      </c>
      <c r="F12" s="371">
        <v>2049</v>
      </c>
      <c r="G12" s="523">
        <v>0</v>
      </c>
      <c r="H12" s="523">
        <v>423</v>
      </c>
      <c r="I12" s="247" t="s">
        <v>119</v>
      </c>
      <c r="J12" s="218" t="s">
        <v>158</v>
      </c>
      <c r="K12" s="111"/>
      <c r="L12" s="230"/>
      <c r="M12" s="995"/>
      <c r="N12" s="881"/>
      <c r="O12" s="244"/>
      <c r="P12" s="244"/>
      <c r="Q12" s="244"/>
      <c r="R12" s="244"/>
      <c r="S12" s="244"/>
      <c r="T12" s="244"/>
      <c r="U12" s="244"/>
      <c r="V12" s="566"/>
      <c r="W12" s="566"/>
      <c r="X12" s="566"/>
      <c r="Y12" s="566"/>
      <c r="Z12" s="566"/>
      <c r="AA12" s="566"/>
    </row>
    <row r="13" spans="1:27" s="245" customFormat="1" ht="30" customHeight="1" x14ac:dyDescent="0.2">
      <c r="A13" s="370">
        <v>323</v>
      </c>
      <c r="B13" s="240">
        <v>9602</v>
      </c>
      <c r="C13" s="242" t="s">
        <v>208</v>
      </c>
      <c r="D13" s="371" t="s">
        <v>69</v>
      </c>
      <c r="E13" s="371">
        <v>2015</v>
      </c>
      <c r="F13" s="371"/>
      <c r="G13" s="523">
        <v>2801</v>
      </c>
      <c r="H13" s="523">
        <v>1392</v>
      </c>
      <c r="I13" s="598" t="s">
        <v>119</v>
      </c>
      <c r="J13" s="219"/>
      <c r="K13" s="109"/>
      <c r="L13" s="410"/>
      <c r="M13" s="995"/>
      <c r="N13" s="881"/>
      <c r="O13" s="244"/>
      <c r="P13" s="244"/>
      <c r="Q13" s="244"/>
      <c r="R13" s="244"/>
      <c r="S13" s="244"/>
      <c r="T13" s="244"/>
      <c r="U13" s="244"/>
      <c r="V13" s="566"/>
      <c r="W13" s="566"/>
      <c r="X13" s="566"/>
      <c r="Y13" s="566"/>
      <c r="Z13" s="566"/>
      <c r="AA13" s="566"/>
    </row>
    <row r="14" spans="1:27" s="245" customFormat="1" ht="30" customHeight="1" x14ac:dyDescent="0.2">
      <c r="A14" s="370">
        <v>324</v>
      </c>
      <c r="B14" s="240">
        <v>6622</v>
      </c>
      <c r="C14" s="242" t="s">
        <v>252</v>
      </c>
      <c r="D14" s="371" t="s">
        <v>69</v>
      </c>
      <c r="E14" s="371">
        <v>2004</v>
      </c>
      <c r="F14" s="371">
        <v>2881</v>
      </c>
      <c r="G14" s="523"/>
      <c r="H14" s="523">
        <v>377</v>
      </c>
      <c r="I14" s="598" t="s">
        <v>119</v>
      </c>
      <c r="J14" s="219" t="s">
        <v>367</v>
      </c>
      <c r="K14" s="109" t="s">
        <v>445</v>
      </c>
      <c r="L14" s="410" t="s">
        <v>696</v>
      </c>
      <c r="M14" s="995"/>
      <c r="N14" s="881">
        <v>60000</v>
      </c>
      <c r="O14" s="244"/>
      <c r="P14" s="244"/>
      <c r="Q14" s="244"/>
      <c r="R14" s="244"/>
      <c r="S14" s="244"/>
      <c r="T14" s="244"/>
      <c r="U14" s="244"/>
      <c r="V14" s="566">
        <v>45000</v>
      </c>
      <c r="W14" s="566"/>
      <c r="X14" s="566"/>
      <c r="Y14" s="566"/>
      <c r="Z14" s="566"/>
      <c r="AA14" s="566"/>
    </row>
    <row r="15" spans="1:27" s="245" customFormat="1" ht="30" customHeight="1" x14ac:dyDescent="0.2">
      <c r="A15" s="370">
        <v>328</v>
      </c>
      <c r="B15" s="240">
        <v>6152</v>
      </c>
      <c r="C15" s="242" t="s">
        <v>425</v>
      </c>
      <c r="D15" s="371" t="s">
        <v>121</v>
      </c>
      <c r="E15" s="371">
        <v>2008</v>
      </c>
      <c r="F15" s="371">
        <v>2989</v>
      </c>
      <c r="G15" s="239" t="s">
        <v>1</v>
      </c>
      <c r="H15" s="523">
        <v>391</v>
      </c>
      <c r="I15" s="247" t="s">
        <v>119</v>
      </c>
      <c r="J15" s="219" t="s">
        <v>367</v>
      </c>
      <c r="K15" s="109" t="s">
        <v>445</v>
      </c>
      <c r="L15" s="410"/>
      <c r="M15" s="995"/>
      <c r="N15" s="881"/>
      <c r="O15" s="244">
        <v>270000</v>
      </c>
      <c r="P15" s="244"/>
      <c r="Q15" s="244"/>
      <c r="R15" s="244"/>
      <c r="S15" s="244"/>
      <c r="T15" s="244"/>
      <c r="U15" s="244">
        <v>270000</v>
      </c>
      <c r="V15" s="566"/>
      <c r="W15" s="566"/>
      <c r="X15" s="566"/>
      <c r="Y15" s="566"/>
      <c r="Z15" s="566"/>
      <c r="AA15" s="566"/>
    </row>
    <row r="16" spans="1:27" s="245" customFormat="1" ht="30" customHeight="1" x14ac:dyDescent="0.2">
      <c r="A16" s="370">
        <v>329</v>
      </c>
      <c r="B16" s="240"/>
      <c r="C16" s="242" t="s">
        <v>458</v>
      </c>
      <c r="D16" s="371" t="s">
        <v>107</v>
      </c>
      <c r="E16" s="371">
        <v>1995</v>
      </c>
      <c r="F16" s="371">
        <v>9983</v>
      </c>
      <c r="G16" s="239" t="s">
        <v>1</v>
      </c>
      <c r="H16" s="523">
        <v>310</v>
      </c>
      <c r="I16" s="247" t="s">
        <v>119</v>
      </c>
      <c r="J16" s="223" t="s">
        <v>444</v>
      </c>
      <c r="K16" s="121" t="s">
        <v>220</v>
      </c>
      <c r="L16" s="410" t="s">
        <v>527</v>
      </c>
      <c r="M16" s="995"/>
      <c r="N16" s="881"/>
      <c r="O16" s="244"/>
      <c r="P16" s="244"/>
      <c r="Q16" s="244"/>
      <c r="R16" s="244"/>
      <c r="S16" s="244"/>
      <c r="T16" s="244"/>
      <c r="U16" s="244"/>
      <c r="V16" s="566"/>
      <c r="W16" s="566"/>
      <c r="X16" s="566"/>
      <c r="Y16" s="566"/>
      <c r="Z16" s="566"/>
      <c r="AA16" s="566"/>
    </row>
    <row r="17" spans="1:27" s="245" customFormat="1" ht="30" customHeight="1" x14ac:dyDescent="0.2">
      <c r="A17" s="602">
        <v>330</v>
      </c>
      <c r="B17" s="240">
        <v>7051</v>
      </c>
      <c r="C17" s="241" t="s">
        <v>312</v>
      </c>
      <c r="D17" s="240" t="s">
        <v>77</v>
      </c>
      <c r="E17" s="239" t="s">
        <v>65</v>
      </c>
      <c r="F17" s="239">
        <v>362</v>
      </c>
      <c r="G17" s="603" t="s">
        <v>51</v>
      </c>
      <c r="H17" s="603">
        <v>4</v>
      </c>
      <c r="I17" s="247" t="s">
        <v>119</v>
      </c>
      <c r="J17" s="219" t="s">
        <v>367</v>
      </c>
      <c r="K17" s="230" t="s">
        <v>365</v>
      </c>
      <c r="L17" s="230"/>
      <c r="M17" s="996"/>
      <c r="N17" s="880"/>
      <c r="O17" s="246"/>
      <c r="P17" s="246">
        <v>20000</v>
      </c>
      <c r="Q17" s="246"/>
      <c r="R17" s="246"/>
      <c r="S17" s="246"/>
      <c r="T17" s="246"/>
      <c r="U17" s="246"/>
      <c r="V17" s="571"/>
      <c r="W17" s="571"/>
      <c r="X17" s="571"/>
      <c r="Y17" s="571"/>
      <c r="Z17" s="571"/>
      <c r="AA17" s="571"/>
    </row>
    <row r="18" spans="1:27" s="245" customFormat="1" ht="30" customHeight="1" x14ac:dyDescent="0.2">
      <c r="A18" s="370">
        <v>332</v>
      </c>
      <c r="B18" s="240"/>
      <c r="C18" s="249" t="s">
        <v>109</v>
      </c>
      <c r="D18" s="371" t="s">
        <v>107</v>
      </c>
      <c r="E18" s="240">
        <v>1997</v>
      </c>
      <c r="F18" s="240">
        <v>12305</v>
      </c>
      <c r="G18" s="371" t="s">
        <v>1</v>
      </c>
      <c r="H18" s="371">
        <v>815</v>
      </c>
      <c r="I18" s="247" t="s">
        <v>119</v>
      </c>
      <c r="J18" s="219" t="s">
        <v>367</v>
      </c>
      <c r="K18" s="109" t="s">
        <v>445</v>
      </c>
      <c r="L18" s="410" t="s">
        <v>476</v>
      </c>
      <c r="M18" s="996">
        <v>235000</v>
      </c>
      <c r="N18" s="880"/>
      <c r="O18" s="246"/>
      <c r="P18" s="246"/>
      <c r="Q18" s="246"/>
      <c r="R18" s="246"/>
      <c r="S18" s="246"/>
      <c r="T18" s="246"/>
      <c r="U18" s="246"/>
      <c r="V18" s="571"/>
      <c r="W18" s="571"/>
      <c r="X18" s="571"/>
      <c r="Y18" s="571"/>
      <c r="Z18" s="571"/>
      <c r="AA18" s="571"/>
    </row>
    <row r="19" spans="1:27" s="245" customFormat="1" ht="30" customHeight="1" x14ac:dyDescent="0.2">
      <c r="A19" s="370">
        <v>334</v>
      </c>
      <c r="B19" s="240">
        <v>8177</v>
      </c>
      <c r="C19" s="249" t="s">
        <v>543</v>
      </c>
      <c r="D19" s="371" t="s">
        <v>69</v>
      </c>
      <c r="E19" s="240">
        <v>2012</v>
      </c>
      <c r="F19" s="240">
        <v>3509</v>
      </c>
      <c r="G19" s="371" t="s">
        <v>1</v>
      </c>
      <c r="H19" s="371">
        <v>1020</v>
      </c>
      <c r="I19" s="247" t="s">
        <v>119</v>
      </c>
      <c r="J19" s="219" t="s">
        <v>367</v>
      </c>
      <c r="K19" s="109" t="s">
        <v>445</v>
      </c>
      <c r="L19" s="410"/>
      <c r="M19" s="996"/>
      <c r="N19" s="880">
        <v>35000</v>
      </c>
      <c r="O19" s="246"/>
      <c r="P19" s="246"/>
      <c r="Q19" s="246"/>
      <c r="R19" s="246"/>
      <c r="S19" s="246">
        <v>35000</v>
      </c>
      <c r="T19" s="246"/>
      <c r="U19" s="246"/>
      <c r="V19" s="571"/>
      <c r="W19" s="571">
        <v>30000</v>
      </c>
      <c r="X19" s="571"/>
      <c r="Y19" s="571"/>
      <c r="Z19" s="571"/>
      <c r="AA19" s="571"/>
    </row>
    <row r="20" spans="1:27" s="245" customFormat="1" ht="30" customHeight="1" x14ac:dyDescent="0.2">
      <c r="A20" s="370">
        <v>335</v>
      </c>
      <c r="B20" s="240">
        <v>6624</v>
      </c>
      <c r="C20" s="249" t="s">
        <v>118</v>
      </c>
      <c r="D20" s="371" t="s">
        <v>123</v>
      </c>
      <c r="E20" s="240">
        <v>2004</v>
      </c>
      <c r="F20" s="240">
        <v>9929</v>
      </c>
      <c r="G20" s="371"/>
      <c r="H20" s="371">
        <v>421</v>
      </c>
      <c r="I20" s="247" t="s">
        <v>119</v>
      </c>
      <c r="J20" s="219" t="s">
        <v>367</v>
      </c>
      <c r="K20" s="109" t="s">
        <v>445</v>
      </c>
      <c r="L20" s="410"/>
      <c r="M20" s="996"/>
      <c r="N20" s="880"/>
      <c r="O20" s="246"/>
      <c r="P20" s="246">
        <v>235000</v>
      </c>
      <c r="Q20" s="246"/>
      <c r="R20" s="246"/>
      <c r="S20" s="246"/>
      <c r="T20" s="246"/>
      <c r="U20" s="246"/>
      <c r="V20" s="571"/>
      <c r="W20" s="571">
        <v>235000</v>
      </c>
      <c r="X20" s="571"/>
      <c r="Y20" s="571"/>
      <c r="Z20" s="571"/>
      <c r="AA20" s="571"/>
    </row>
    <row r="21" spans="1:27" s="245" customFormat="1" ht="30" customHeight="1" x14ac:dyDescent="0.2">
      <c r="A21" s="370">
        <v>336</v>
      </c>
      <c r="B21" s="240">
        <v>8057</v>
      </c>
      <c r="C21" s="249" t="s">
        <v>426</v>
      </c>
      <c r="D21" s="371" t="s">
        <v>123</v>
      </c>
      <c r="E21" s="240">
        <v>2008</v>
      </c>
      <c r="F21" s="240">
        <v>7242</v>
      </c>
      <c r="G21" s="371"/>
      <c r="H21" s="371">
        <v>745</v>
      </c>
      <c r="I21" s="442" t="s">
        <v>119</v>
      </c>
      <c r="J21" s="218" t="s">
        <v>365</v>
      </c>
      <c r="K21" s="111" t="s">
        <v>446</v>
      </c>
      <c r="L21" s="230" t="s">
        <v>512</v>
      </c>
      <c r="M21" s="996">
        <v>45000</v>
      </c>
      <c r="N21" s="880"/>
      <c r="O21" s="246"/>
      <c r="P21" s="246"/>
      <c r="Q21" s="246">
        <v>45000</v>
      </c>
      <c r="R21" s="246"/>
      <c r="S21" s="246"/>
      <c r="T21" s="246"/>
      <c r="U21" s="246"/>
      <c r="V21" s="246">
        <v>45000</v>
      </c>
      <c r="W21" s="246"/>
      <c r="X21" s="246"/>
      <c r="Y21" s="246"/>
      <c r="Z21" s="246"/>
      <c r="AA21" s="246"/>
    </row>
    <row r="22" spans="1:27" s="245" customFormat="1" ht="30" customHeight="1" x14ac:dyDescent="0.2">
      <c r="A22" s="370">
        <v>337</v>
      </c>
      <c r="B22" s="240">
        <v>8067</v>
      </c>
      <c r="C22" s="249" t="s">
        <v>426</v>
      </c>
      <c r="D22" s="371" t="s">
        <v>123</v>
      </c>
      <c r="E22" s="240">
        <v>2008</v>
      </c>
      <c r="F22" s="240">
        <v>7334</v>
      </c>
      <c r="G22" s="371"/>
      <c r="H22" s="371">
        <v>1254</v>
      </c>
      <c r="I22" s="442" t="s">
        <v>119</v>
      </c>
      <c r="J22" s="218" t="s">
        <v>365</v>
      </c>
      <c r="K22" s="111" t="s">
        <v>446</v>
      </c>
      <c r="L22" s="230" t="s">
        <v>518</v>
      </c>
      <c r="M22" s="996">
        <v>45000</v>
      </c>
      <c r="N22" s="880"/>
      <c r="O22" s="246"/>
      <c r="P22" s="246"/>
      <c r="Q22" s="246">
        <v>45000</v>
      </c>
      <c r="R22" s="246"/>
      <c r="S22" s="246"/>
      <c r="T22" s="246"/>
      <c r="U22" s="246"/>
      <c r="V22" s="246">
        <v>45000</v>
      </c>
      <c r="W22" s="246"/>
      <c r="X22" s="246"/>
      <c r="Y22" s="246"/>
      <c r="Z22" s="246"/>
      <c r="AA22" s="246"/>
    </row>
    <row r="23" spans="1:27" s="245" customFormat="1" ht="30" customHeight="1" x14ac:dyDescent="0.2">
      <c r="A23" s="370">
        <v>338</v>
      </c>
      <c r="B23" s="240">
        <v>8183</v>
      </c>
      <c r="C23" s="249" t="s">
        <v>426</v>
      </c>
      <c r="D23" s="371" t="s">
        <v>123</v>
      </c>
      <c r="E23" s="240">
        <v>2008</v>
      </c>
      <c r="F23" s="240">
        <v>5893</v>
      </c>
      <c r="G23" s="371"/>
      <c r="H23" s="371">
        <v>702</v>
      </c>
      <c r="I23" s="442" t="s">
        <v>119</v>
      </c>
      <c r="J23" s="218" t="s">
        <v>365</v>
      </c>
      <c r="K23" s="111" t="s">
        <v>446</v>
      </c>
      <c r="L23" s="230" t="s">
        <v>518</v>
      </c>
      <c r="M23" s="996">
        <v>45000</v>
      </c>
      <c r="N23" s="880"/>
      <c r="O23" s="246"/>
      <c r="P23" s="246"/>
      <c r="Q23" s="246">
        <v>45000</v>
      </c>
      <c r="R23" s="246"/>
      <c r="S23" s="246"/>
      <c r="T23" s="246"/>
      <c r="U23" s="246"/>
      <c r="V23" s="246"/>
      <c r="W23" s="246">
        <v>45000</v>
      </c>
      <c r="X23" s="246"/>
      <c r="Y23" s="246"/>
      <c r="Z23" s="246"/>
      <c r="AA23" s="246"/>
    </row>
    <row r="24" spans="1:27" s="245" customFormat="1" ht="30" customHeight="1" x14ac:dyDescent="0.2">
      <c r="A24" s="370">
        <v>339</v>
      </c>
      <c r="B24" s="240">
        <v>8184</v>
      </c>
      <c r="C24" s="249" t="s">
        <v>426</v>
      </c>
      <c r="D24" s="371" t="s">
        <v>123</v>
      </c>
      <c r="E24" s="240">
        <v>2008</v>
      </c>
      <c r="F24" s="240">
        <v>9785</v>
      </c>
      <c r="G24" s="240" t="s">
        <v>220</v>
      </c>
      <c r="H24" s="240">
        <v>1061</v>
      </c>
      <c r="I24" s="442" t="s">
        <v>119</v>
      </c>
      <c r="J24" s="218" t="s">
        <v>365</v>
      </c>
      <c r="K24" s="111" t="s">
        <v>446</v>
      </c>
      <c r="L24" s="230" t="s">
        <v>512</v>
      </c>
      <c r="M24" s="996">
        <v>45000</v>
      </c>
      <c r="N24" s="880"/>
      <c r="O24" s="246"/>
      <c r="P24" s="246"/>
      <c r="Q24" s="246">
        <v>45000</v>
      </c>
      <c r="R24" s="246"/>
      <c r="S24" s="246"/>
      <c r="T24" s="246"/>
      <c r="U24" s="246"/>
      <c r="V24" s="246"/>
      <c r="W24" s="246">
        <v>45000</v>
      </c>
      <c r="X24" s="246"/>
      <c r="Y24" s="246"/>
      <c r="Z24" s="246"/>
      <c r="AA24" s="246"/>
    </row>
    <row r="25" spans="1:27" s="245" customFormat="1" ht="30" customHeight="1" x14ac:dyDescent="0.2">
      <c r="A25" s="370">
        <v>374</v>
      </c>
      <c r="B25" s="240"/>
      <c r="C25" s="249" t="s">
        <v>677</v>
      </c>
      <c r="D25" s="371" t="s">
        <v>123</v>
      </c>
      <c r="E25" s="240">
        <v>1956</v>
      </c>
      <c r="F25" s="240" t="s">
        <v>220</v>
      </c>
      <c r="G25" s="240" t="s">
        <v>220</v>
      </c>
      <c r="H25" s="240" t="s">
        <v>220</v>
      </c>
      <c r="I25" s="442" t="s">
        <v>119</v>
      </c>
      <c r="J25" s="218" t="s">
        <v>365</v>
      </c>
      <c r="K25" s="111" t="s">
        <v>446</v>
      </c>
      <c r="L25" s="1022" t="s">
        <v>678</v>
      </c>
      <c r="M25" s="996"/>
      <c r="N25" s="880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</row>
    <row r="26" spans="1:27" s="245" customFormat="1" ht="30" customHeight="1" x14ac:dyDescent="0.2">
      <c r="A26" s="370">
        <v>381</v>
      </c>
      <c r="B26" s="240"/>
      <c r="C26" s="249" t="s">
        <v>112</v>
      </c>
      <c r="D26" s="371" t="s">
        <v>110</v>
      </c>
      <c r="E26" s="240">
        <v>1951</v>
      </c>
      <c r="F26" s="240" t="s">
        <v>220</v>
      </c>
      <c r="G26" s="240" t="s">
        <v>220</v>
      </c>
      <c r="H26" s="240" t="s">
        <v>220</v>
      </c>
      <c r="I26" s="247" t="s">
        <v>119</v>
      </c>
      <c r="J26" s="223" t="s">
        <v>444</v>
      </c>
      <c r="K26" s="163" t="s">
        <v>447</v>
      </c>
      <c r="L26" s="604"/>
      <c r="M26" s="996"/>
      <c r="N26" s="880"/>
      <c r="O26" s="246"/>
      <c r="P26" s="246"/>
      <c r="Q26" s="246"/>
      <c r="R26" s="246"/>
      <c r="S26" s="246"/>
      <c r="T26" s="246"/>
      <c r="U26" s="246"/>
      <c r="V26" s="571"/>
      <c r="W26" s="571"/>
      <c r="X26" s="571"/>
      <c r="Y26" s="571"/>
      <c r="Z26" s="571"/>
      <c r="AA26" s="571"/>
    </row>
    <row r="27" spans="1:27" s="245" customFormat="1" ht="30" customHeight="1" x14ac:dyDescent="0.2">
      <c r="A27" s="370">
        <v>385</v>
      </c>
      <c r="B27" s="240"/>
      <c r="C27" s="249" t="s">
        <v>113</v>
      </c>
      <c r="D27" s="371" t="s">
        <v>110</v>
      </c>
      <c r="E27" s="240">
        <v>1986</v>
      </c>
      <c r="F27" s="240" t="s">
        <v>220</v>
      </c>
      <c r="G27" s="240" t="s">
        <v>220</v>
      </c>
      <c r="H27" s="240" t="s">
        <v>220</v>
      </c>
      <c r="I27" s="247" t="s">
        <v>119</v>
      </c>
      <c r="J27" s="219" t="s">
        <v>367</v>
      </c>
      <c r="K27" s="109" t="s">
        <v>445</v>
      </c>
      <c r="L27" s="410"/>
      <c r="M27" s="996"/>
      <c r="N27" s="880"/>
      <c r="O27" s="246"/>
      <c r="P27" s="246"/>
      <c r="Q27" s="246"/>
      <c r="R27" s="246"/>
      <c r="S27" s="246"/>
      <c r="T27" s="246"/>
      <c r="U27" s="246"/>
      <c r="V27" s="571"/>
      <c r="W27" s="571"/>
      <c r="X27" s="571"/>
      <c r="Y27" s="571"/>
      <c r="Z27" s="571"/>
      <c r="AA27" s="571"/>
    </row>
    <row r="28" spans="1:27" s="245" customFormat="1" ht="30" customHeight="1" x14ac:dyDescent="0.2">
      <c r="A28" s="370">
        <v>387</v>
      </c>
      <c r="B28" s="240"/>
      <c r="C28" s="249" t="s">
        <v>114</v>
      </c>
      <c r="D28" s="240" t="s">
        <v>123</v>
      </c>
      <c r="E28" s="240">
        <v>1999</v>
      </c>
      <c r="F28" s="240">
        <v>49</v>
      </c>
      <c r="G28" s="240" t="s">
        <v>220</v>
      </c>
      <c r="H28" s="240" t="s">
        <v>220</v>
      </c>
      <c r="I28" s="248" t="s">
        <v>119</v>
      </c>
      <c r="J28" s="219" t="s">
        <v>367</v>
      </c>
      <c r="K28" s="109" t="s">
        <v>445</v>
      </c>
      <c r="L28" s="410"/>
      <c r="M28" s="996"/>
      <c r="N28" s="880"/>
      <c r="O28" s="246"/>
      <c r="P28" s="246"/>
      <c r="Q28" s="246"/>
      <c r="R28" s="246">
        <v>41000</v>
      </c>
      <c r="S28" s="246"/>
      <c r="T28" s="246"/>
      <c r="U28" s="246"/>
      <c r="V28" s="571">
        <v>41000</v>
      </c>
      <c r="W28" s="571"/>
      <c r="X28" s="571"/>
      <c r="Y28" s="571"/>
      <c r="Z28" s="571"/>
      <c r="AA28" s="571"/>
    </row>
    <row r="29" spans="1:27" s="245" customFormat="1" ht="30" customHeight="1" x14ac:dyDescent="0.2">
      <c r="A29" s="370">
        <v>388</v>
      </c>
      <c r="B29" s="240"/>
      <c r="C29" s="249" t="s">
        <v>114</v>
      </c>
      <c r="D29" s="240" t="s">
        <v>123</v>
      </c>
      <c r="E29" s="240">
        <v>1999</v>
      </c>
      <c r="F29" s="240">
        <v>228</v>
      </c>
      <c r="G29" s="240" t="s">
        <v>220</v>
      </c>
      <c r="H29" s="240">
        <v>0</v>
      </c>
      <c r="I29" s="248" t="s">
        <v>119</v>
      </c>
      <c r="J29" s="219" t="s">
        <v>367</v>
      </c>
      <c r="K29" s="109" t="s">
        <v>445</v>
      </c>
      <c r="L29" s="410"/>
      <c r="M29" s="996"/>
      <c r="N29" s="880"/>
      <c r="O29" s="246"/>
      <c r="P29" s="246"/>
      <c r="Q29" s="246"/>
      <c r="R29" s="246">
        <v>41000</v>
      </c>
      <c r="S29" s="246"/>
      <c r="T29" s="246"/>
      <c r="U29" s="246"/>
      <c r="V29" s="571">
        <v>41000</v>
      </c>
      <c r="W29" s="571"/>
      <c r="X29" s="571"/>
      <c r="Y29" s="571"/>
      <c r="Z29" s="571"/>
      <c r="AA29" s="571"/>
    </row>
    <row r="30" spans="1:27" s="245" customFormat="1" ht="30" customHeight="1" x14ac:dyDescent="0.2">
      <c r="A30" s="370">
        <v>390</v>
      </c>
      <c r="B30" s="240"/>
      <c r="C30" s="249" t="s">
        <v>114</v>
      </c>
      <c r="D30" s="240" t="s">
        <v>123</v>
      </c>
      <c r="E30" s="240">
        <v>2002</v>
      </c>
      <c r="F30" s="240" t="s">
        <v>220</v>
      </c>
      <c r="G30" s="240" t="s">
        <v>220</v>
      </c>
      <c r="H30" s="240" t="s">
        <v>220</v>
      </c>
      <c r="I30" s="248" t="s">
        <v>119</v>
      </c>
      <c r="J30" s="219" t="s">
        <v>367</v>
      </c>
      <c r="K30" s="109" t="s">
        <v>445</v>
      </c>
      <c r="L30" s="410"/>
      <c r="M30" s="996"/>
      <c r="N30" s="880"/>
      <c r="O30" s="246"/>
      <c r="P30" s="246"/>
      <c r="Q30" s="246"/>
      <c r="R30" s="246">
        <v>41000</v>
      </c>
      <c r="S30" s="246"/>
      <c r="T30" s="246"/>
      <c r="U30" s="246"/>
      <c r="V30" s="571">
        <v>41000</v>
      </c>
      <c r="W30" s="571"/>
      <c r="X30" s="571"/>
      <c r="Y30" s="571"/>
      <c r="Z30" s="571"/>
      <c r="AA30" s="571"/>
    </row>
    <row r="31" spans="1:27" s="245" customFormat="1" ht="30" customHeight="1" x14ac:dyDescent="0.2">
      <c r="A31" s="370">
        <v>392</v>
      </c>
      <c r="B31" s="240"/>
      <c r="C31" s="249" t="s">
        <v>313</v>
      </c>
      <c r="D31" s="240" t="s">
        <v>123</v>
      </c>
      <c r="E31" s="240">
        <v>2005</v>
      </c>
      <c r="F31" s="240">
        <v>640</v>
      </c>
      <c r="G31" s="240"/>
      <c r="H31" s="240">
        <v>0</v>
      </c>
      <c r="I31" s="248" t="s">
        <v>119</v>
      </c>
      <c r="J31" s="219" t="s">
        <v>367</v>
      </c>
      <c r="K31" s="109" t="s">
        <v>445</v>
      </c>
      <c r="L31" s="410"/>
      <c r="M31" s="996"/>
      <c r="N31" s="880"/>
      <c r="O31" s="246"/>
      <c r="P31" s="246"/>
      <c r="Q31" s="246"/>
      <c r="R31" s="246"/>
      <c r="S31" s="246"/>
      <c r="T31" s="246"/>
      <c r="U31" s="246"/>
      <c r="V31" s="571"/>
      <c r="W31" s="571"/>
      <c r="X31" s="571"/>
      <c r="Y31" s="571"/>
      <c r="Z31" s="571"/>
      <c r="AA31" s="571"/>
    </row>
    <row r="32" spans="1:27" s="245" customFormat="1" ht="30" customHeight="1" x14ac:dyDescent="0.2">
      <c r="A32" s="370" t="s">
        <v>115</v>
      </c>
      <c r="B32" s="240"/>
      <c r="C32" s="249" t="s">
        <v>314</v>
      </c>
      <c r="D32" s="240" t="s">
        <v>123</v>
      </c>
      <c r="E32" s="240">
        <v>1957</v>
      </c>
      <c r="F32" s="240" t="s">
        <v>220</v>
      </c>
      <c r="G32" s="240" t="s">
        <v>220</v>
      </c>
      <c r="H32" s="240" t="s">
        <v>220</v>
      </c>
      <c r="I32" s="274" t="s">
        <v>119</v>
      </c>
      <c r="J32" s="219" t="s">
        <v>367</v>
      </c>
      <c r="K32" s="109" t="s">
        <v>445</v>
      </c>
      <c r="L32" s="410"/>
      <c r="M32" s="996"/>
      <c r="N32" s="880"/>
      <c r="O32" s="246"/>
      <c r="P32" s="246"/>
      <c r="Q32" s="246"/>
      <c r="R32" s="246"/>
      <c r="S32" s="246"/>
      <c r="T32" s="246"/>
      <c r="U32" s="246"/>
      <c r="V32" s="571"/>
      <c r="W32" s="571"/>
      <c r="X32" s="571"/>
      <c r="Y32" s="571"/>
      <c r="Z32" s="571"/>
      <c r="AA32" s="571"/>
    </row>
    <row r="33" spans="1:27" s="245" customFormat="1" ht="30" customHeight="1" x14ac:dyDescent="0.2">
      <c r="A33" s="370" t="s">
        <v>116</v>
      </c>
      <c r="B33" s="240"/>
      <c r="C33" s="249" t="s">
        <v>117</v>
      </c>
      <c r="D33" s="240" t="s">
        <v>123</v>
      </c>
      <c r="E33" s="240">
        <v>1999</v>
      </c>
      <c r="F33" s="240" t="s">
        <v>220</v>
      </c>
      <c r="G33" s="240" t="s">
        <v>220</v>
      </c>
      <c r="H33" s="240" t="s">
        <v>220</v>
      </c>
      <c r="I33" s="274" t="s">
        <v>119</v>
      </c>
      <c r="J33" s="219" t="s">
        <v>367</v>
      </c>
      <c r="K33" s="109" t="s">
        <v>445</v>
      </c>
      <c r="L33" s="410"/>
      <c r="M33" s="996"/>
      <c r="N33" s="880"/>
      <c r="O33" s="246"/>
      <c r="P33" s="246"/>
      <c r="Q33" s="246"/>
      <c r="R33" s="246"/>
      <c r="S33" s="246"/>
      <c r="T33" s="246"/>
      <c r="U33" s="246">
        <v>8000</v>
      </c>
      <c r="V33" s="571"/>
      <c r="W33" s="571"/>
      <c r="X33" s="571"/>
      <c r="Y33" s="571"/>
      <c r="Z33" s="571"/>
      <c r="AA33" s="571"/>
    </row>
    <row r="34" spans="1:27" s="245" customFormat="1" ht="30" customHeight="1" x14ac:dyDescent="0.2">
      <c r="A34" s="370" t="s">
        <v>124</v>
      </c>
      <c r="B34" s="240"/>
      <c r="C34" s="249" t="s">
        <v>118</v>
      </c>
      <c r="D34" s="240" t="s">
        <v>123</v>
      </c>
      <c r="E34" s="240">
        <v>1995</v>
      </c>
      <c r="F34" s="240">
        <v>324</v>
      </c>
      <c r="G34" s="240" t="s">
        <v>575</v>
      </c>
      <c r="H34" s="240">
        <v>0</v>
      </c>
      <c r="I34" s="248" t="s">
        <v>119</v>
      </c>
      <c r="J34" s="122" t="s">
        <v>248</v>
      </c>
      <c r="K34" s="163" t="s">
        <v>447</v>
      </c>
      <c r="L34" s="604" t="s">
        <v>477</v>
      </c>
      <c r="M34" s="996"/>
      <c r="N34" s="880"/>
      <c r="O34" s="246"/>
      <c r="P34" s="246"/>
      <c r="Q34" s="246"/>
      <c r="R34" s="246"/>
      <c r="S34" s="246">
        <v>25000</v>
      </c>
      <c r="T34" s="246"/>
      <c r="U34" s="246"/>
      <c r="V34" s="571"/>
      <c r="W34" s="571"/>
      <c r="X34" s="571"/>
      <c r="Y34" s="571"/>
      <c r="Z34" s="571"/>
      <c r="AA34" s="571"/>
    </row>
    <row r="35" spans="1:27" s="271" customFormat="1" ht="25.15" customHeight="1" x14ac:dyDescent="0.2">
      <c r="A35" s="114"/>
      <c r="B35" s="81"/>
      <c r="C35" s="174"/>
      <c r="D35" s="81"/>
      <c r="E35" s="103"/>
      <c r="F35" s="103"/>
      <c r="G35" s="115"/>
      <c r="H35" s="113"/>
      <c r="I35" s="103"/>
      <c r="J35" s="104"/>
      <c r="K35" s="104"/>
      <c r="L35" s="231"/>
      <c r="M35" s="997"/>
      <c r="N35" s="907"/>
      <c r="O35" s="377"/>
      <c r="P35" s="377"/>
      <c r="Q35" s="377"/>
      <c r="R35" s="377"/>
      <c r="S35" s="377"/>
      <c r="T35" s="377"/>
      <c r="U35" s="377"/>
      <c r="V35" s="377"/>
      <c r="W35" s="377"/>
      <c r="X35" s="377"/>
      <c r="Y35" s="377"/>
      <c r="Z35" s="377"/>
      <c r="AA35" s="377"/>
    </row>
    <row r="36" spans="1:27" s="245" customFormat="1" ht="25.15" customHeight="1" x14ac:dyDescent="0.2">
      <c r="A36" s="233"/>
      <c r="B36" s="233"/>
      <c r="C36" s="234"/>
      <c r="I36" s="233"/>
      <c r="J36" s="233"/>
      <c r="K36" s="233"/>
      <c r="L36" s="407"/>
      <c r="M36" s="998" t="s">
        <v>24</v>
      </c>
      <c r="N36" s="885" t="s">
        <v>25</v>
      </c>
      <c r="O36" s="238" t="s">
        <v>26</v>
      </c>
      <c r="P36" s="238" t="s">
        <v>27</v>
      </c>
      <c r="Q36" s="238" t="s">
        <v>28</v>
      </c>
      <c r="R36" s="238" t="s">
        <v>127</v>
      </c>
      <c r="S36" s="238" t="s">
        <v>156</v>
      </c>
      <c r="T36" s="238" t="s">
        <v>210</v>
      </c>
      <c r="U36" s="238" t="s">
        <v>211</v>
      </c>
      <c r="V36" s="238" t="s">
        <v>212</v>
      </c>
      <c r="W36" s="238" t="s">
        <v>551</v>
      </c>
      <c r="X36" s="238" t="s">
        <v>552</v>
      </c>
      <c r="Y36" s="238" t="s">
        <v>553</v>
      </c>
      <c r="Z36" s="238" t="s">
        <v>554</v>
      </c>
      <c r="AA36" s="238" t="s">
        <v>555</v>
      </c>
    </row>
    <row r="37" spans="1:27" s="251" customFormat="1" ht="25.15" customHeight="1" x14ac:dyDescent="0.2">
      <c r="B37" s="307"/>
      <c r="C37" s="300" t="s">
        <v>399</v>
      </c>
      <c r="D37" s="317"/>
      <c r="E37" s="318">
        <f>COUNTA(A4:A34)</f>
        <v>31</v>
      </c>
      <c r="G37" s="698"/>
      <c r="H37" s="698"/>
      <c r="K37" s="730" t="s">
        <v>319</v>
      </c>
      <c r="L37" s="282"/>
      <c r="M37" s="999">
        <f>SUM(M33+M32+M25+M24+M23+M22+M21+M14+M13+M11+M10+M7+M6+M4)</f>
        <v>180000</v>
      </c>
      <c r="N37" s="999">
        <f t="shared" ref="N37:AA37" si="0">SUM(N33+N32+N25+N24+N23+N22+N21+N14+N13+N11+N10+N7+N6+N4)</f>
        <v>135000</v>
      </c>
      <c r="O37" s="999">
        <f t="shared" si="0"/>
        <v>35000</v>
      </c>
      <c r="P37" s="999">
        <f t="shared" si="0"/>
        <v>0</v>
      </c>
      <c r="Q37" s="999">
        <f t="shared" si="0"/>
        <v>180000</v>
      </c>
      <c r="R37" s="999">
        <f t="shared" si="0"/>
        <v>0</v>
      </c>
      <c r="S37" s="999">
        <f t="shared" si="0"/>
        <v>70000</v>
      </c>
      <c r="T37" s="999">
        <f t="shared" si="0"/>
        <v>0</v>
      </c>
      <c r="U37" s="999">
        <f t="shared" si="0"/>
        <v>38000</v>
      </c>
      <c r="V37" s="999">
        <f t="shared" si="0"/>
        <v>135000</v>
      </c>
      <c r="W37" s="999">
        <f t="shared" si="0"/>
        <v>160000</v>
      </c>
      <c r="X37" s="999">
        <f t="shared" si="0"/>
        <v>10000</v>
      </c>
      <c r="Y37" s="999">
        <f t="shared" si="0"/>
        <v>0</v>
      </c>
      <c r="Z37" s="999">
        <f t="shared" si="0"/>
        <v>0</v>
      </c>
      <c r="AA37" s="999">
        <f t="shared" si="0"/>
        <v>0</v>
      </c>
    </row>
    <row r="38" spans="1:27" s="253" customFormat="1" ht="25.15" customHeight="1" thickBot="1" x14ac:dyDescent="0.25">
      <c r="B38" s="307"/>
      <c r="C38" s="300" t="s">
        <v>400</v>
      </c>
      <c r="D38" s="317"/>
      <c r="E38" s="318">
        <f>COUNTA(A39:A40)</f>
        <v>0</v>
      </c>
      <c r="G38" s="701"/>
      <c r="H38" s="701"/>
      <c r="K38" s="726" t="s">
        <v>320</v>
      </c>
      <c r="L38" s="256"/>
      <c r="M38" s="1000">
        <f>SUM(M34+M31+M30+M29+M28+M27+M26+M20+M19+M18+M17+M16+M15+M9+M8+M5)</f>
        <v>235000</v>
      </c>
      <c r="N38" s="1000">
        <f t="shared" ref="N38:AA38" si="1">SUM(N34+N31+N30+N29+N28+N27+N26+N20+N19+N18+N17+N16+N15+N9+N8+N5)</f>
        <v>35000</v>
      </c>
      <c r="O38" s="1000">
        <f t="shared" si="1"/>
        <v>340000</v>
      </c>
      <c r="P38" s="1000">
        <f t="shared" si="1"/>
        <v>255000</v>
      </c>
      <c r="Q38" s="1000">
        <f t="shared" si="1"/>
        <v>0</v>
      </c>
      <c r="R38" s="1000">
        <f t="shared" si="1"/>
        <v>138000</v>
      </c>
      <c r="S38" s="1000">
        <f t="shared" si="1"/>
        <v>60000</v>
      </c>
      <c r="T38" s="1000">
        <f t="shared" si="1"/>
        <v>0</v>
      </c>
      <c r="U38" s="1000">
        <f t="shared" si="1"/>
        <v>270000</v>
      </c>
      <c r="V38" s="1000">
        <f t="shared" si="1"/>
        <v>123000</v>
      </c>
      <c r="W38" s="1000">
        <f t="shared" si="1"/>
        <v>265000</v>
      </c>
      <c r="X38" s="1000">
        <f t="shared" si="1"/>
        <v>0</v>
      </c>
      <c r="Y38" s="1000">
        <f t="shared" si="1"/>
        <v>0</v>
      </c>
      <c r="Z38" s="1000">
        <f t="shared" si="1"/>
        <v>0</v>
      </c>
      <c r="AA38" s="1000">
        <f t="shared" si="1"/>
        <v>0</v>
      </c>
    </row>
    <row r="39" spans="1:27" s="260" customFormat="1" ht="25.15" customHeight="1" thickBot="1" x14ac:dyDescent="0.25">
      <c r="B39" s="320"/>
      <c r="C39" s="321" t="s">
        <v>14</v>
      </c>
      <c r="D39" s="322"/>
      <c r="E39" s="323">
        <f>SUM(E37:E38)</f>
        <v>31</v>
      </c>
      <c r="G39" s="270"/>
      <c r="H39" s="270"/>
      <c r="K39" s="262" t="s">
        <v>321</v>
      </c>
      <c r="L39" s="536"/>
      <c r="M39" s="1001">
        <f t="shared" ref="M39:X39" si="2">SUM(M37+M38)</f>
        <v>415000</v>
      </c>
      <c r="N39" s="916">
        <f t="shared" si="2"/>
        <v>170000</v>
      </c>
      <c r="O39" s="605">
        <f t="shared" si="2"/>
        <v>375000</v>
      </c>
      <c r="P39" s="605">
        <f t="shared" si="2"/>
        <v>255000</v>
      </c>
      <c r="Q39" s="605">
        <f t="shared" si="2"/>
        <v>180000</v>
      </c>
      <c r="R39" s="605">
        <f t="shared" si="2"/>
        <v>138000</v>
      </c>
      <c r="S39" s="605">
        <f t="shared" si="2"/>
        <v>130000</v>
      </c>
      <c r="T39" s="605">
        <f t="shared" si="2"/>
        <v>0</v>
      </c>
      <c r="U39" s="605">
        <f t="shared" si="2"/>
        <v>308000</v>
      </c>
      <c r="V39" s="605">
        <f t="shared" si="2"/>
        <v>258000</v>
      </c>
      <c r="W39" s="605">
        <f t="shared" si="2"/>
        <v>425000</v>
      </c>
      <c r="X39" s="605">
        <f t="shared" si="2"/>
        <v>10000</v>
      </c>
      <c r="Y39" s="605">
        <f>SUM(Y37+Y38)</f>
        <v>0</v>
      </c>
      <c r="Z39" s="605">
        <f>SUM(Z37+Z38)</f>
        <v>0</v>
      </c>
      <c r="AA39" s="605">
        <f>SUM(AA37+AA38)</f>
        <v>0</v>
      </c>
    </row>
    <row r="40" spans="1:27" s="245" customFormat="1" ht="25.15" customHeight="1" thickBot="1" x14ac:dyDescent="0.25">
      <c r="A40" s="233"/>
      <c r="B40" s="233"/>
      <c r="E40" s="233"/>
      <c r="F40" s="233"/>
      <c r="G40" s="235"/>
      <c r="H40" s="235"/>
      <c r="I40" s="233"/>
      <c r="J40" s="233"/>
      <c r="K40" s="734" t="s">
        <v>327</v>
      </c>
      <c r="L40" s="538"/>
      <c r="M40" s="1002">
        <f t="shared" ref="M40:AA40" si="3">SUM(M4:M34)</f>
        <v>415000</v>
      </c>
      <c r="N40" s="893">
        <f t="shared" si="3"/>
        <v>170000</v>
      </c>
      <c r="O40" s="606">
        <f t="shared" si="3"/>
        <v>375000</v>
      </c>
      <c r="P40" s="606">
        <f t="shared" si="3"/>
        <v>255000</v>
      </c>
      <c r="Q40" s="606">
        <f t="shared" si="3"/>
        <v>180000</v>
      </c>
      <c r="R40" s="606">
        <f t="shared" si="3"/>
        <v>138000</v>
      </c>
      <c r="S40" s="606">
        <f t="shared" si="3"/>
        <v>130000</v>
      </c>
      <c r="T40" s="606">
        <f t="shared" si="3"/>
        <v>0</v>
      </c>
      <c r="U40" s="606">
        <f t="shared" si="3"/>
        <v>308000</v>
      </c>
      <c r="V40" s="606">
        <f t="shared" si="3"/>
        <v>258000</v>
      </c>
      <c r="W40" s="606">
        <f t="shared" si="3"/>
        <v>425000</v>
      </c>
      <c r="X40" s="606">
        <f t="shared" si="3"/>
        <v>10000</v>
      </c>
      <c r="Y40" s="606">
        <f t="shared" si="3"/>
        <v>0</v>
      </c>
      <c r="Z40" s="606">
        <f t="shared" si="3"/>
        <v>0</v>
      </c>
      <c r="AA40" s="606">
        <f t="shared" si="3"/>
        <v>0</v>
      </c>
    </row>
    <row r="41" spans="1:27" s="245" customFormat="1" ht="25.15" customHeight="1" x14ac:dyDescent="0.2">
      <c r="A41" s="233"/>
      <c r="B41" s="233"/>
      <c r="E41" s="233"/>
      <c r="F41" s="233"/>
      <c r="G41" s="235"/>
      <c r="H41" s="235"/>
      <c r="I41" s="233"/>
      <c r="J41" s="233"/>
      <c r="K41" s="1025"/>
      <c r="L41" s="233"/>
      <c r="M41" s="496">
        <f t="shared" ref="M41:AA41" si="4">M40-M39</f>
        <v>0</v>
      </c>
      <c r="N41" s="496">
        <f t="shared" si="4"/>
        <v>0</v>
      </c>
      <c r="O41" s="496">
        <f t="shared" si="4"/>
        <v>0</v>
      </c>
      <c r="P41" s="496">
        <f t="shared" si="4"/>
        <v>0</v>
      </c>
      <c r="Q41" s="496">
        <f t="shared" si="4"/>
        <v>0</v>
      </c>
      <c r="R41" s="496">
        <f t="shared" si="4"/>
        <v>0</v>
      </c>
      <c r="S41" s="496">
        <f t="shared" si="4"/>
        <v>0</v>
      </c>
      <c r="T41" s="496">
        <f t="shared" si="4"/>
        <v>0</v>
      </c>
      <c r="U41" s="496">
        <f t="shared" si="4"/>
        <v>0</v>
      </c>
      <c r="V41" s="496">
        <f t="shared" si="4"/>
        <v>0</v>
      </c>
      <c r="W41" s="496">
        <f t="shared" si="4"/>
        <v>0</v>
      </c>
      <c r="X41" s="496">
        <f t="shared" si="4"/>
        <v>0</v>
      </c>
      <c r="Y41" s="496">
        <f t="shared" si="4"/>
        <v>0</v>
      </c>
      <c r="Z41" s="496">
        <f t="shared" si="4"/>
        <v>0</v>
      </c>
      <c r="AA41" s="496">
        <f t="shared" si="4"/>
        <v>0</v>
      </c>
    </row>
    <row r="42" spans="1:27" s="245" customFormat="1" ht="25.15" customHeight="1" x14ac:dyDescent="0.2">
      <c r="A42" s="133"/>
      <c r="B42" s="134" t="s">
        <v>188</v>
      </c>
      <c r="C42" s="135"/>
      <c r="D42" s="147" t="s">
        <v>1</v>
      </c>
      <c r="E42" s="144" t="s">
        <v>349</v>
      </c>
      <c r="F42" s="146" t="s">
        <v>379</v>
      </c>
      <c r="G42" s="145" t="s">
        <v>249</v>
      </c>
      <c r="H42" s="148" t="s">
        <v>1</v>
      </c>
      <c r="I42" s="325"/>
      <c r="J42" s="218" t="s">
        <v>365</v>
      </c>
      <c r="K42" s="82" t="s">
        <v>365</v>
      </c>
      <c r="L42" s="231"/>
      <c r="M42" s="1003"/>
      <c r="N42" s="889"/>
      <c r="O42" s="298"/>
      <c r="P42" s="298"/>
      <c r="Q42" s="298"/>
      <c r="R42" s="298"/>
      <c r="S42" s="298"/>
      <c r="T42" s="298"/>
      <c r="U42" s="298"/>
    </row>
    <row r="43" spans="1:27" s="245" customFormat="1" ht="25.15" customHeight="1" x14ac:dyDescent="0.2">
      <c r="A43" s="98"/>
      <c r="B43" s="122" t="s">
        <v>248</v>
      </c>
      <c r="C43" s="99"/>
      <c r="D43" s="103"/>
      <c r="E43" s="435" t="s">
        <v>323</v>
      </c>
      <c r="F43" s="436" t="s">
        <v>266</v>
      </c>
      <c r="G43" s="113" t="s">
        <v>394</v>
      </c>
      <c r="H43" s="103"/>
      <c r="I43" s="325"/>
      <c r="J43" s="219" t="s">
        <v>367</v>
      </c>
      <c r="K43" s="108" t="s">
        <v>445</v>
      </c>
      <c r="L43" s="423"/>
      <c r="M43" s="1003"/>
      <c r="N43" s="889"/>
      <c r="O43" s="298"/>
      <c r="P43" s="298"/>
      <c r="Q43" s="298"/>
      <c r="R43" s="298"/>
      <c r="S43" s="298"/>
      <c r="T43" s="298"/>
      <c r="U43" s="298"/>
    </row>
    <row r="44" spans="1:27" s="245" customFormat="1" ht="25.15" customHeight="1" x14ac:dyDescent="0.2">
      <c r="A44" s="100"/>
      <c r="B44" s="123" t="s">
        <v>180</v>
      </c>
      <c r="C44" s="101"/>
      <c r="D44" s="141"/>
      <c r="E44" s="149" t="s">
        <v>324</v>
      </c>
      <c r="F44" s="142" t="s">
        <v>266</v>
      </c>
      <c r="G44" s="142" t="s">
        <v>394</v>
      </c>
      <c r="H44" s="143"/>
      <c r="I44" s="325"/>
      <c r="J44" s="220" t="s">
        <v>368</v>
      </c>
      <c r="K44" s="110" t="s">
        <v>446</v>
      </c>
      <c r="L44" s="231"/>
      <c r="M44" s="1003"/>
      <c r="N44" s="889"/>
      <c r="O44" s="298"/>
      <c r="P44" s="298"/>
      <c r="Q44" s="298"/>
      <c r="R44" s="298"/>
      <c r="S44" s="298"/>
      <c r="T44" s="298"/>
      <c r="U44" s="298"/>
    </row>
    <row r="45" spans="1:27" s="245" customFormat="1" ht="25.15" customHeight="1" x14ac:dyDescent="0.2">
      <c r="A45" s="102"/>
      <c r="B45" s="124" t="s">
        <v>395</v>
      </c>
      <c r="C45" s="85"/>
      <c r="D45" s="197"/>
      <c r="E45" s="198"/>
      <c r="F45" s="198" t="s">
        <v>322</v>
      </c>
      <c r="G45" s="199"/>
      <c r="H45" s="200"/>
      <c r="I45" s="325"/>
      <c r="J45" s="221" t="s">
        <v>369</v>
      </c>
      <c r="K45" s="228" t="s">
        <v>447</v>
      </c>
      <c r="L45" s="424"/>
      <c r="M45" s="1003"/>
      <c r="N45" s="889"/>
      <c r="O45" s="298"/>
      <c r="P45" s="298"/>
      <c r="Q45" s="298"/>
      <c r="R45" s="298"/>
      <c r="S45" s="298"/>
      <c r="T45" s="298"/>
      <c r="U45" s="298"/>
    </row>
    <row r="46" spans="1:27" s="245" customFormat="1" ht="25.15" customHeight="1" x14ac:dyDescent="0.2">
      <c r="A46" s="130"/>
      <c r="B46" s="131" t="s">
        <v>187</v>
      </c>
      <c r="C46" s="132"/>
      <c r="D46" s="137"/>
      <c r="E46" s="138"/>
      <c r="F46" s="138" t="s">
        <v>378</v>
      </c>
      <c r="G46" s="139"/>
      <c r="H46" s="140"/>
      <c r="I46" s="325"/>
      <c r="J46" s="222" t="s">
        <v>443</v>
      </c>
      <c r="K46" s="112" t="s">
        <v>448</v>
      </c>
      <c r="L46" s="425"/>
      <c r="M46" s="1003"/>
      <c r="N46" s="889"/>
      <c r="O46" s="298"/>
      <c r="P46" s="298"/>
      <c r="Q46" s="298"/>
      <c r="R46" s="298"/>
      <c r="S46" s="298"/>
      <c r="T46" s="298"/>
      <c r="U46" s="298"/>
    </row>
    <row r="47" spans="1:27" s="245" customFormat="1" ht="25.15" customHeight="1" x14ac:dyDescent="0.2">
      <c r="A47" s="133"/>
      <c r="B47" s="134"/>
      <c r="C47" s="135"/>
      <c r="D47" s="88"/>
      <c r="E47" s="95"/>
      <c r="F47" s="136"/>
      <c r="G47" s="136"/>
      <c r="H47" s="86"/>
      <c r="I47" s="325"/>
      <c r="J47" s="223" t="s">
        <v>444</v>
      </c>
      <c r="K47" s="229" t="s">
        <v>220</v>
      </c>
      <c r="L47" s="423"/>
      <c r="M47" s="1003"/>
      <c r="N47" s="889"/>
      <c r="O47" s="298"/>
      <c r="P47" s="298"/>
      <c r="Q47" s="298"/>
      <c r="R47" s="298"/>
      <c r="S47" s="298"/>
      <c r="T47" s="298"/>
      <c r="U47" s="298"/>
    </row>
    <row r="48" spans="1:27" s="245" customFormat="1" ht="25.15" customHeight="1" x14ac:dyDescent="0.2">
      <c r="A48" s="384"/>
      <c r="C48" s="296"/>
      <c r="D48" s="296"/>
      <c r="G48" s="319"/>
      <c r="H48" s="319"/>
      <c r="L48" s="540"/>
      <c r="M48" s="1003"/>
      <c r="N48" s="889"/>
      <c r="O48" s="298"/>
      <c r="P48" s="298"/>
      <c r="Q48" s="298"/>
    </row>
    <row r="49" spans="1:27" s="245" customFormat="1" ht="25.15" customHeight="1" x14ac:dyDescent="0.2">
      <c r="A49" s="233"/>
      <c r="B49" s="233"/>
      <c r="C49" s="234"/>
      <c r="L49" s="540"/>
      <c r="M49" s="1003"/>
      <c r="N49" s="889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8"/>
      <c r="Z49" s="298"/>
      <c r="AA49" s="298"/>
    </row>
    <row r="50" spans="1:27" s="245" customFormat="1" ht="25.15" customHeight="1" x14ac:dyDescent="0.2">
      <c r="A50" s="233"/>
      <c r="B50" s="233"/>
      <c r="C50" s="234"/>
      <c r="L50" s="540"/>
      <c r="M50" s="1003"/>
      <c r="N50" s="889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8"/>
      <c r="Z50" s="298"/>
      <c r="AA50" s="298"/>
    </row>
    <row r="51" spans="1:27" ht="19.899999999999999" customHeight="1" x14ac:dyDescent="0.2"/>
    <row r="52" spans="1:27" ht="19.899999999999999" customHeight="1" x14ac:dyDescent="0.2"/>
    <row r="53" spans="1:27" ht="19.899999999999999" customHeight="1" x14ac:dyDescent="0.2"/>
    <row r="54" spans="1:27" ht="19.899999999999999" customHeight="1" x14ac:dyDescent="0.2"/>
  </sheetData>
  <phoneticPr fontId="0" type="noConversion"/>
  <printOptions horizontalCentered="1" verticalCentered="1" gridLines="1"/>
  <pageMargins left="0.56999999999999995" right="0.57999999999999996" top="0.65" bottom="0.37" header="0.34" footer="0.33333333333333298"/>
  <pageSetup scale="36" fitToHeight="2" orientation="landscape" r:id="rId1"/>
  <headerFooter alignWithMargins="0">
    <oddHeader>&amp;L&amp;D&amp;R&amp;F</oddHeader>
  </headerFooter>
  <rowBreaks count="1" manualBreakCount="1">
    <brk id="27" max="2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C49"/>
  <sheetViews>
    <sheetView showOutlineSymbols="0" view="pageBreakPreview" topLeftCell="C15" zoomScale="65" zoomScaleNormal="75" zoomScaleSheetLayoutView="65" workbookViewId="0">
      <selection activeCell="O25" sqref="O25"/>
    </sheetView>
  </sheetViews>
  <sheetFormatPr defaultColWidth="12.5703125" defaultRowHeight="24.95" customHeight="1" x14ac:dyDescent="0.2"/>
  <cols>
    <col min="1" max="1" width="9.140625" style="24" customWidth="1"/>
    <col min="2" max="2" width="7.7109375" style="1" customWidth="1"/>
    <col min="3" max="3" width="33.7109375" style="156" customWidth="1"/>
    <col min="4" max="4" width="20.5703125" style="1" customWidth="1"/>
    <col min="5" max="5" width="9.7109375" style="1" customWidth="1"/>
    <col min="6" max="6" width="12.5703125" style="1" customWidth="1"/>
    <col min="7" max="7" width="11.28515625" style="1" customWidth="1"/>
    <col min="8" max="8" width="14.5703125" style="1" customWidth="1"/>
    <col min="9" max="9" width="14.140625" style="1" customWidth="1"/>
    <col min="10" max="10" width="19.140625" style="1" customWidth="1"/>
    <col min="11" max="11" width="19.42578125" style="1" customWidth="1"/>
    <col min="12" max="12" width="22.28515625" style="420" customWidth="1"/>
    <col min="13" max="13" width="12.5703125" style="63" customWidth="1"/>
    <col min="14" max="14" width="12.5703125" style="959" customWidth="1"/>
    <col min="15" max="27" width="12.5703125" style="3" customWidth="1"/>
    <col min="28" max="16384" width="12.5703125" style="1"/>
  </cols>
  <sheetData>
    <row r="1" spans="1:29" s="24" customFormat="1" ht="30" customHeight="1" x14ac:dyDescent="0.2">
      <c r="A1" s="21"/>
      <c r="B1" s="22"/>
      <c r="C1" s="55" t="s">
        <v>155</v>
      </c>
      <c r="D1" s="55"/>
      <c r="E1" s="58"/>
      <c r="F1" s="58">
        <v>340</v>
      </c>
      <c r="I1" s="22"/>
      <c r="J1" s="22"/>
      <c r="K1" s="22"/>
      <c r="L1" s="417"/>
      <c r="M1" s="828"/>
      <c r="N1" s="949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9" s="24" customFormat="1" ht="20.100000000000001" customHeight="1" x14ac:dyDescent="0.2">
      <c r="A2" s="25" t="s">
        <v>2</v>
      </c>
      <c r="B2" s="24" t="s">
        <v>19</v>
      </c>
      <c r="C2" s="26" t="s">
        <v>21</v>
      </c>
      <c r="D2" s="26" t="s">
        <v>8</v>
      </c>
      <c r="E2" s="26" t="s">
        <v>0</v>
      </c>
      <c r="F2" s="26" t="s">
        <v>18</v>
      </c>
      <c r="G2" s="39" t="s">
        <v>3</v>
      </c>
      <c r="H2" s="39" t="s">
        <v>91</v>
      </c>
      <c r="I2" s="26" t="s">
        <v>22</v>
      </c>
      <c r="J2" s="7" t="s">
        <v>22</v>
      </c>
      <c r="K2" s="7" t="s">
        <v>451</v>
      </c>
      <c r="L2" s="408" t="s">
        <v>473</v>
      </c>
      <c r="M2" s="389" t="s">
        <v>24</v>
      </c>
      <c r="N2" s="950" t="s">
        <v>25</v>
      </c>
      <c r="O2" s="7" t="s">
        <v>26</v>
      </c>
      <c r="P2" s="7" t="s">
        <v>27</v>
      </c>
      <c r="Q2" s="7" t="s">
        <v>28</v>
      </c>
      <c r="R2" s="7" t="s">
        <v>127</v>
      </c>
      <c r="S2" s="7" t="s">
        <v>156</v>
      </c>
      <c r="T2" s="7" t="s">
        <v>210</v>
      </c>
      <c r="U2" s="7" t="s">
        <v>211</v>
      </c>
      <c r="V2" s="7" t="s">
        <v>212</v>
      </c>
      <c r="W2" s="7" t="s">
        <v>551</v>
      </c>
      <c r="X2" s="7" t="s">
        <v>552</v>
      </c>
      <c r="Y2" s="7" t="s">
        <v>553</v>
      </c>
      <c r="Z2" s="7" t="s">
        <v>554</v>
      </c>
      <c r="AA2" s="7" t="s">
        <v>555</v>
      </c>
    </row>
    <row r="3" spans="1:29" s="24" customFormat="1" ht="20.100000000000001" customHeight="1" x14ac:dyDescent="0.2">
      <c r="A3" s="25" t="s">
        <v>20</v>
      </c>
      <c r="B3" s="24" t="s">
        <v>20</v>
      </c>
      <c r="C3" s="26" t="s">
        <v>122</v>
      </c>
      <c r="D3" s="26" t="s">
        <v>17</v>
      </c>
      <c r="E3" s="26"/>
      <c r="F3" s="26"/>
      <c r="G3" s="39"/>
      <c r="H3" s="39" t="s">
        <v>488</v>
      </c>
      <c r="I3" s="26" t="s">
        <v>23</v>
      </c>
      <c r="J3" s="7" t="s">
        <v>363</v>
      </c>
      <c r="K3" s="7" t="s">
        <v>450</v>
      </c>
      <c r="L3" s="418"/>
      <c r="M3" s="389"/>
      <c r="N3" s="950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9" s="567" customFormat="1" ht="30" customHeight="1" x14ac:dyDescent="0.2">
      <c r="A4" s="370">
        <v>601</v>
      </c>
      <c r="B4" s="240">
        <v>1643</v>
      </c>
      <c r="C4" s="242" t="s">
        <v>154</v>
      </c>
      <c r="D4" s="242" t="s">
        <v>173</v>
      </c>
      <c r="E4" s="371">
        <v>1974</v>
      </c>
      <c r="F4" s="564">
        <v>6537</v>
      </c>
      <c r="G4" s="565"/>
      <c r="H4" s="565">
        <v>22</v>
      </c>
      <c r="I4" s="247" t="s">
        <v>404</v>
      </c>
      <c r="J4" s="223" t="s">
        <v>444</v>
      </c>
      <c r="K4" s="111" t="s">
        <v>446</v>
      </c>
      <c r="L4" s="230"/>
      <c r="M4" s="230"/>
      <c r="N4" s="951"/>
      <c r="O4" s="497"/>
      <c r="P4" s="244"/>
      <c r="Q4" s="244"/>
      <c r="R4" s="244">
        <v>56000</v>
      </c>
      <c r="S4" s="244"/>
      <c r="T4" s="244"/>
      <c r="U4" s="244"/>
      <c r="V4" s="244"/>
      <c r="W4" s="244"/>
      <c r="X4" s="566"/>
      <c r="Y4" s="566"/>
      <c r="Z4" s="566"/>
      <c r="AA4" s="566"/>
      <c r="AB4" s="566"/>
      <c r="AC4" s="566"/>
    </row>
    <row r="5" spans="1:29" s="567" customFormat="1" ht="30" customHeight="1" x14ac:dyDescent="0.2">
      <c r="A5" s="370">
        <v>602</v>
      </c>
      <c r="B5" s="240">
        <v>4058</v>
      </c>
      <c r="C5" s="242" t="s">
        <v>576</v>
      </c>
      <c r="D5" s="242" t="s">
        <v>174</v>
      </c>
      <c r="E5" s="371">
        <v>2013</v>
      </c>
      <c r="F5" s="564">
        <v>66</v>
      </c>
      <c r="G5" s="568"/>
      <c r="H5" s="568">
        <v>35</v>
      </c>
      <c r="I5" s="247" t="s">
        <v>404</v>
      </c>
      <c r="J5" s="223" t="s">
        <v>444</v>
      </c>
      <c r="K5" s="111" t="s">
        <v>446</v>
      </c>
      <c r="L5" s="230"/>
      <c r="M5" s="230"/>
      <c r="N5" s="951"/>
      <c r="O5" s="497"/>
      <c r="P5" s="244"/>
      <c r="Q5" s="244"/>
      <c r="R5" s="244"/>
      <c r="S5" s="244"/>
      <c r="T5" s="244"/>
      <c r="U5" s="244"/>
      <c r="V5" s="244"/>
      <c r="W5" s="244"/>
      <c r="X5" s="566">
        <v>38000</v>
      </c>
      <c r="Y5" s="566"/>
      <c r="Z5" s="566"/>
      <c r="AA5" s="566"/>
      <c r="AB5" s="566"/>
      <c r="AC5" s="566"/>
    </row>
    <row r="6" spans="1:29" s="567" customFormat="1" ht="30" customHeight="1" x14ac:dyDescent="0.2">
      <c r="A6" s="370">
        <v>604</v>
      </c>
      <c r="B6" s="240"/>
      <c r="C6" s="242" t="s">
        <v>181</v>
      </c>
      <c r="D6" s="242" t="s">
        <v>170</v>
      </c>
      <c r="E6" s="371">
        <v>2002</v>
      </c>
      <c r="F6" s="564">
        <v>230</v>
      </c>
      <c r="G6" s="569" t="s">
        <v>714</v>
      </c>
      <c r="H6" s="569" t="s">
        <v>157</v>
      </c>
      <c r="I6" s="247" t="s">
        <v>176</v>
      </c>
      <c r="J6" s="223" t="s">
        <v>444</v>
      </c>
      <c r="K6" s="111" t="s">
        <v>446</v>
      </c>
      <c r="L6" s="230"/>
      <c r="M6" s="230"/>
      <c r="N6" s="951"/>
      <c r="O6" s="497" t="s">
        <v>1</v>
      </c>
      <c r="P6" s="244"/>
      <c r="Q6" s="244"/>
      <c r="R6" s="244"/>
      <c r="S6" s="244">
        <v>4000</v>
      </c>
      <c r="T6" s="244"/>
      <c r="U6" s="244"/>
      <c r="V6" s="244"/>
      <c r="W6" s="244"/>
      <c r="X6" s="566"/>
      <c r="Y6" s="566"/>
      <c r="Z6" s="566"/>
      <c r="AA6" s="566"/>
      <c r="AB6" s="566"/>
      <c r="AC6" s="566"/>
    </row>
    <row r="7" spans="1:29" s="567" customFormat="1" ht="30" customHeight="1" x14ac:dyDescent="0.2">
      <c r="A7" s="370">
        <v>605</v>
      </c>
      <c r="B7" s="240">
        <v>8116</v>
      </c>
      <c r="C7" s="249" t="s">
        <v>250</v>
      </c>
      <c r="D7" s="242" t="s">
        <v>170</v>
      </c>
      <c r="E7" s="240">
        <v>2012</v>
      </c>
      <c r="F7" s="570">
        <v>1605</v>
      </c>
      <c r="G7" s="568"/>
      <c r="H7" s="568">
        <v>462</v>
      </c>
      <c r="I7" s="247" t="s">
        <v>176</v>
      </c>
      <c r="J7" s="223" t="s">
        <v>444</v>
      </c>
      <c r="K7" s="82" t="s">
        <v>365</v>
      </c>
      <c r="L7" s="230"/>
      <c r="M7" s="230"/>
      <c r="N7" s="951"/>
      <c r="O7" s="277"/>
      <c r="P7" s="246"/>
      <c r="Q7" s="246"/>
      <c r="R7" s="246"/>
      <c r="S7" s="246"/>
      <c r="T7" s="246"/>
      <c r="U7" s="246">
        <v>40000</v>
      </c>
      <c r="V7" s="246"/>
      <c r="W7" s="246"/>
      <c r="X7" s="571">
        <v>16000</v>
      </c>
      <c r="Y7" s="571"/>
      <c r="Z7" s="571"/>
      <c r="AA7" s="571"/>
      <c r="AB7" s="571"/>
      <c r="AC7" s="571"/>
    </row>
    <row r="8" spans="1:29" s="567" customFormat="1" ht="30" customHeight="1" x14ac:dyDescent="0.2">
      <c r="A8" s="572">
        <v>608</v>
      </c>
      <c r="B8" s="573"/>
      <c r="C8" s="249" t="s">
        <v>186</v>
      </c>
      <c r="D8" s="574" t="s">
        <v>170</v>
      </c>
      <c r="E8" s="575">
        <v>2002</v>
      </c>
      <c r="F8" s="576">
        <v>6513</v>
      </c>
      <c r="G8" s="577"/>
      <c r="H8" s="578">
        <v>489</v>
      </c>
      <c r="I8" s="579" t="s">
        <v>403</v>
      </c>
      <c r="J8" s="219" t="s">
        <v>367</v>
      </c>
      <c r="K8" s="111" t="s">
        <v>446</v>
      </c>
      <c r="L8" s="230"/>
      <c r="M8" s="230"/>
      <c r="N8" s="951">
        <v>45000</v>
      </c>
      <c r="O8" s="277"/>
      <c r="P8" s="246"/>
      <c r="Q8" s="246" t="s">
        <v>1</v>
      </c>
      <c r="R8" s="246"/>
      <c r="S8" s="246"/>
      <c r="T8" s="246"/>
      <c r="U8" s="246"/>
      <c r="V8" s="246"/>
      <c r="W8" s="246"/>
      <c r="X8" s="307"/>
      <c r="Y8" s="307"/>
      <c r="Z8" s="307"/>
      <c r="AA8" s="307"/>
      <c r="AB8" s="307"/>
      <c r="AC8" s="307"/>
    </row>
    <row r="9" spans="1:29" s="567" customFormat="1" ht="30" customHeight="1" x14ac:dyDescent="0.2">
      <c r="A9" s="572">
        <v>609</v>
      </c>
      <c r="B9" s="573"/>
      <c r="C9" s="249" t="s">
        <v>186</v>
      </c>
      <c r="D9" s="574" t="s">
        <v>170</v>
      </c>
      <c r="E9" s="575">
        <v>2001</v>
      </c>
      <c r="F9" s="576">
        <v>279</v>
      </c>
      <c r="G9" s="1028" t="s">
        <v>712</v>
      </c>
      <c r="H9" s="578">
        <v>439</v>
      </c>
      <c r="I9" s="247" t="s">
        <v>404</v>
      </c>
      <c r="J9" s="220" t="s">
        <v>368</v>
      </c>
      <c r="K9" s="111" t="s">
        <v>446</v>
      </c>
      <c r="L9" s="230" t="s">
        <v>479</v>
      </c>
      <c r="M9" s="230"/>
      <c r="N9" s="951"/>
      <c r="O9" s="277"/>
      <c r="P9" s="246"/>
      <c r="Q9" s="246"/>
      <c r="R9" s="246"/>
      <c r="S9" s="246"/>
      <c r="T9" s="246">
        <v>40000</v>
      </c>
      <c r="U9" s="246"/>
      <c r="V9" s="246"/>
      <c r="W9" s="246"/>
      <c r="X9" s="307"/>
      <c r="Y9" s="307"/>
      <c r="Z9" s="307"/>
      <c r="AA9" s="307"/>
      <c r="AB9" s="307"/>
      <c r="AC9" s="307"/>
    </row>
    <row r="10" spans="1:29" s="567" customFormat="1" ht="30" customHeight="1" x14ac:dyDescent="0.2">
      <c r="A10" s="572">
        <v>610</v>
      </c>
      <c r="B10" s="573"/>
      <c r="C10" s="574" t="s">
        <v>182</v>
      </c>
      <c r="D10" s="574" t="s">
        <v>171</v>
      </c>
      <c r="E10" s="575">
        <v>2002</v>
      </c>
      <c r="F10" s="576">
        <v>2664</v>
      </c>
      <c r="G10" s="577"/>
      <c r="H10" s="578">
        <v>113</v>
      </c>
      <c r="I10" s="579" t="s">
        <v>176</v>
      </c>
      <c r="J10" s="219" t="s">
        <v>367</v>
      </c>
      <c r="K10" s="111" t="s">
        <v>446</v>
      </c>
      <c r="L10" s="230"/>
      <c r="M10" s="230"/>
      <c r="N10" s="951" t="s">
        <v>1</v>
      </c>
      <c r="O10" s="277">
        <v>25000</v>
      </c>
      <c r="P10" s="246"/>
      <c r="Q10" s="246"/>
      <c r="R10" s="246"/>
      <c r="S10" s="246"/>
      <c r="T10" s="246"/>
      <c r="U10" s="246"/>
      <c r="V10" s="246"/>
      <c r="W10" s="246"/>
      <c r="X10" s="307"/>
      <c r="Y10" s="307"/>
      <c r="Z10" s="307"/>
      <c r="AA10" s="307">
        <v>25000</v>
      </c>
      <c r="AB10" s="307"/>
      <c r="AC10" s="307"/>
    </row>
    <row r="11" spans="1:29" s="567" customFormat="1" ht="30" customHeight="1" x14ac:dyDescent="0.2">
      <c r="A11" s="572">
        <v>611</v>
      </c>
      <c r="B11" s="573">
        <v>8140</v>
      </c>
      <c r="C11" s="574" t="s">
        <v>548</v>
      </c>
      <c r="D11" s="574" t="s">
        <v>171</v>
      </c>
      <c r="E11" s="575">
        <v>2012</v>
      </c>
      <c r="F11" s="576">
        <v>259</v>
      </c>
      <c r="G11" s="577"/>
      <c r="H11" s="578">
        <v>954</v>
      </c>
      <c r="I11" s="579" t="s">
        <v>176</v>
      </c>
      <c r="J11" s="219" t="s">
        <v>367</v>
      </c>
      <c r="K11" s="82" t="s">
        <v>365</v>
      </c>
      <c r="L11" s="230"/>
      <c r="M11" s="230"/>
      <c r="N11" s="951"/>
      <c r="O11" s="277"/>
      <c r="P11" s="246"/>
      <c r="Q11" s="246"/>
      <c r="R11" s="246"/>
      <c r="S11" s="246"/>
      <c r="T11" s="246"/>
      <c r="U11" s="246"/>
      <c r="V11" s="246">
        <v>65000</v>
      </c>
      <c r="W11" s="246"/>
      <c r="X11" s="307"/>
      <c r="Y11" s="307"/>
      <c r="Z11" s="307"/>
      <c r="AA11" s="307"/>
      <c r="AB11" s="307"/>
      <c r="AC11" s="307"/>
    </row>
    <row r="12" spans="1:29" s="567" customFormat="1" ht="30" customHeight="1" x14ac:dyDescent="0.2">
      <c r="A12" s="370">
        <v>613</v>
      </c>
      <c r="B12" s="240">
        <v>8039</v>
      </c>
      <c r="C12" s="249" t="s">
        <v>87</v>
      </c>
      <c r="D12" s="242" t="s">
        <v>175</v>
      </c>
      <c r="E12" s="240">
        <v>2007</v>
      </c>
      <c r="F12" s="570">
        <v>662</v>
      </c>
      <c r="G12" s="568"/>
      <c r="H12" s="568">
        <v>30</v>
      </c>
      <c r="I12" s="247" t="s">
        <v>402</v>
      </c>
      <c r="J12" s="218" t="s">
        <v>365</v>
      </c>
      <c r="K12" s="111" t="s">
        <v>446</v>
      </c>
      <c r="L12" s="230"/>
      <c r="M12" s="230"/>
      <c r="N12" s="951"/>
      <c r="O12" s="277"/>
      <c r="P12" s="246" t="s">
        <v>1</v>
      </c>
      <c r="Q12" s="246"/>
      <c r="R12" s="246"/>
      <c r="S12" s="246">
        <v>25000</v>
      </c>
      <c r="T12" s="246" t="s">
        <v>1</v>
      </c>
      <c r="U12" s="246" t="s">
        <v>1</v>
      </c>
      <c r="V12" s="246"/>
      <c r="W12" s="246"/>
      <c r="X12" s="571"/>
      <c r="Y12" s="571"/>
      <c r="Z12" s="571"/>
      <c r="AA12" s="571"/>
      <c r="AB12" s="571"/>
      <c r="AC12" s="571"/>
    </row>
    <row r="13" spans="1:29" s="567" customFormat="1" ht="30" customHeight="1" x14ac:dyDescent="0.2">
      <c r="A13" s="370">
        <v>614</v>
      </c>
      <c r="B13" s="240"/>
      <c r="C13" s="249" t="s">
        <v>250</v>
      </c>
      <c r="D13" s="242" t="s">
        <v>171</v>
      </c>
      <c r="E13" s="240">
        <v>2004</v>
      </c>
      <c r="F13" s="570">
        <v>2462</v>
      </c>
      <c r="G13" s="568"/>
      <c r="H13" s="568">
        <v>0</v>
      </c>
      <c r="I13" s="247" t="s">
        <v>176</v>
      </c>
      <c r="J13" s="223" t="s">
        <v>444</v>
      </c>
      <c r="K13" s="82" t="s">
        <v>365</v>
      </c>
      <c r="L13" s="230"/>
      <c r="M13" s="230"/>
      <c r="N13" s="951"/>
      <c r="O13" s="277"/>
      <c r="P13" s="246"/>
      <c r="Q13" s="246"/>
      <c r="R13" s="246">
        <v>25000</v>
      </c>
      <c r="S13" s="246"/>
      <c r="T13" s="246"/>
      <c r="U13" s="246"/>
      <c r="V13" s="246"/>
      <c r="W13" s="246"/>
      <c r="X13" s="571"/>
      <c r="Y13" s="571"/>
      <c r="Z13" s="571">
        <v>25000</v>
      </c>
      <c r="AA13" s="571"/>
      <c r="AB13" s="571"/>
      <c r="AC13" s="571"/>
    </row>
    <row r="14" spans="1:29" s="567" customFormat="1" ht="30" customHeight="1" x14ac:dyDescent="0.2">
      <c r="A14" s="370">
        <v>615</v>
      </c>
      <c r="B14" s="240"/>
      <c r="C14" s="249" t="s">
        <v>186</v>
      </c>
      <c r="D14" s="242" t="s">
        <v>170</v>
      </c>
      <c r="E14" s="240">
        <v>2004</v>
      </c>
      <c r="F14" s="570">
        <v>3951</v>
      </c>
      <c r="G14" s="568"/>
      <c r="H14" s="568">
        <v>212</v>
      </c>
      <c r="I14" s="247" t="s">
        <v>402</v>
      </c>
      <c r="J14" s="219" t="s">
        <v>367</v>
      </c>
      <c r="K14" s="111" t="s">
        <v>446</v>
      </c>
      <c r="L14" s="230"/>
      <c r="M14" s="230"/>
      <c r="N14" s="951"/>
      <c r="O14" s="277">
        <v>45000</v>
      </c>
      <c r="P14" s="246"/>
      <c r="Q14" s="246"/>
      <c r="R14" s="246"/>
      <c r="S14" s="246"/>
      <c r="T14" s="246"/>
      <c r="U14" s="246"/>
      <c r="V14" s="246"/>
      <c r="W14" s="246"/>
      <c r="X14" s="571"/>
      <c r="Y14" s="571">
        <v>45000</v>
      </c>
      <c r="Z14" s="571"/>
      <c r="AA14" s="571"/>
      <c r="AB14" s="571"/>
      <c r="AC14" s="571"/>
    </row>
    <row r="15" spans="1:29" s="567" customFormat="1" ht="30" customHeight="1" x14ac:dyDescent="0.2">
      <c r="A15" s="370">
        <v>616</v>
      </c>
      <c r="B15" s="240"/>
      <c r="C15" s="249" t="s">
        <v>353</v>
      </c>
      <c r="D15" s="242" t="s">
        <v>354</v>
      </c>
      <c r="E15" s="240">
        <v>2004</v>
      </c>
      <c r="F15" s="570" t="s">
        <v>98</v>
      </c>
      <c r="G15" s="568"/>
      <c r="H15" s="568" t="s">
        <v>98</v>
      </c>
      <c r="I15" s="247" t="s">
        <v>402</v>
      </c>
      <c r="J15" s="219" t="s">
        <v>367</v>
      </c>
      <c r="K15" s="111" t="s">
        <v>446</v>
      </c>
      <c r="L15" s="230"/>
      <c r="M15" s="230"/>
      <c r="N15" s="951"/>
      <c r="O15" s="277"/>
      <c r="P15" s="246"/>
      <c r="Q15" s="246">
        <v>30000</v>
      </c>
      <c r="R15" s="246"/>
      <c r="S15" s="246"/>
      <c r="T15" s="246"/>
      <c r="U15" s="246"/>
      <c r="V15" s="246"/>
      <c r="W15" s="246">
        <v>30000</v>
      </c>
      <c r="X15" s="571"/>
      <c r="Y15" s="571"/>
      <c r="Z15" s="571"/>
      <c r="AA15" s="571"/>
      <c r="AB15" s="571"/>
      <c r="AC15" s="571"/>
    </row>
    <row r="16" spans="1:29" s="567" customFormat="1" ht="30" customHeight="1" x14ac:dyDescent="0.2">
      <c r="A16" s="572">
        <v>618</v>
      </c>
      <c r="B16" s="573"/>
      <c r="C16" s="249" t="s">
        <v>186</v>
      </c>
      <c r="D16" s="574" t="s">
        <v>170</v>
      </c>
      <c r="E16" s="575">
        <v>2007</v>
      </c>
      <c r="F16" s="576">
        <v>3184</v>
      </c>
      <c r="G16" s="577" t="s">
        <v>491</v>
      </c>
      <c r="H16" s="578">
        <v>158</v>
      </c>
      <c r="I16" s="247" t="s">
        <v>402</v>
      </c>
      <c r="J16" s="220" t="s">
        <v>368</v>
      </c>
      <c r="K16" s="111" t="s">
        <v>446</v>
      </c>
      <c r="L16" s="230"/>
      <c r="M16" s="230"/>
      <c r="N16" s="951"/>
      <c r="O16" s="277"/>
      <c r="P16" s="246">
        <v>45000</v>
      </c>
      <c r="R16" s="246"/>
      <c r="S16" s="246"/>
      <c r="T16" s="246"/>
      <c r="U16" s="246"/>
      <c r="V16" s="246"/>
      <c r="W16" s="246"/>
      <c r="X16" s="307"/>
      <c r="Y16" s="307"/>
      <c r="Z16" s="307"/>
      <c r="AA16" s="307"/>
      <c r="AB16" s="307"/>
      <c r="AC16" s="307"/>
    </row>
    <row r="17" spans="1:29" s="567" customFormat="1" ht="30" customHeight="1" x14ac:dyDescent="0.2">
      <c r="A17" s="572">
        <v>619</v>
      </c>
      <c r="B17" s="573">
        <v>9839</v>
      </c>
      <c r="C17" s="574" t="s">
        <v>548</v>
      </c>
      <c r="D17" s="574" t="s">
        <v>171</v>
      </c>
      <c r="E17" s="575">
        <v>2015</v>
      </c>
      <c r="F17" s="576">
        <v>20</v>
      </c>
      <c r="G17" s="577"/>
      <c r="H17" s="578" t="s">
        <v>158</v>
      </c>
      <c r="I17" s="579" t="s">
        <v>176</v>
      </c>
      <c r="J17" s="219" t="s">
        <v>367</v>
      </c>
      <c r="K17" s="82" t="s">
        <v>365</v>
      </c>
      <c r="L17" s="230"/>
      <c r="M17" s="230"/>
      <c r="N17" s="951"/>
      <c r="O17" s="277"/>
      <c r="P17" s="246"/>
      <c r="Q17" s="246"/>
      <c r="R17" s="246"/>
      <c r="S17" s="246"/>
      <c r="T17" s="246"/>
      <c r="U17" s="246"/>
      <c r="V17" s="246">
        <v>30000</v>
      </c>
      <c r="W17" s="246"/>
      <c r="X17" s="307"/>
      <c r="Y17" s="307"/>
      <c r="Z17" s="307"/>
      <c r="AA17" s="307"/>
      <c r="AB17" s="307"/>
      <c r="AC17" s="307"/>
    </row>
    <row r="18" spans="1:29" s="567" customFormat="1" ht="30" customHeight="1" x14ac:dyDescent="0.2">
      <c r="A18" s="572">
        <v>625</v>
      </c>
      <c r="B18" s="573">
        <v>8077</v>
      </c>
      <c r="C18" s="249" t="s">
        <v>496</v>
      </c>
      <c r="D18" s="574" t="s">
        <v>8</v>
      </c>
      <c r="E18" s="575">
        <v>2010</v>
      </c>
      <c r="F18" s="576">
        <v>838</v>
      </c>
      <c r="G18" s="577"/>
      <c r="H18" s="578">
        <v>171</v>
      </c>
      <c r="I18" s="247" t="s">
        <v>402</v>
      </c>
      <c r="J18" s="219" t="s">
        <v>367</v>
      </c>
      <c r="K18" s="111" t="s">
        <v>446</v>
      </c>
      <c r="L18" s="230"/>
      <c r="M18" s="230"/>
      <c r="N18" s="951"/>
      <c r="O18" s="277"/>
      <c r="P18" s="246"/>
      <c r="Q18" s="246"/>
      <c r="R18" s="246"/>
      <c r="S18" s="246"/>
      <c r="T18" s="246"/>
      <c r="U18" s="246"/>
      <c r="V18" s="246">
        <v>60000</v>
      </c>
      <c r="W18" s="246"/>
      <c r="X18" s="307"/>
      <c r="Y18" s="307"/>
      <c r="Z18" s="307"/>
      <c r="AA18" s="307"/>
      <c r="AB18" s="307"/>
      <c r="AC18" s="307"/>
    </row>
    <row r="19" spans="1:29" s="567" customFormat="1" ht="30" customHeight="1" x14ac:dyDescent="0.2">
      <c r="A19" s="572">
        <v>698</v>
      </c>
      <c r="B19" s="573">
        <v>9611</v>
      </c>
      <c r="C19" s="574" t="s">
        <v>250</v>
      </c>
      <c r="D19" s="574" t="s">
        <v>434</v>
      </c>
      <c r="E19" s="575">
        <v>2013</v>
      </c>
      <c r="F19" s="576">
        <v>292</v>
      </c>
      <c r="G19" s="577"/>
      <c r="H19" s="578">
        <v>116</v>
      </c>
      <c r="I19" s="247" t="s">
        <v>402</v>
      </c>
      <c r="J19" s="223" t="s">
        <v>444</v>
      </c>
      <c r="K19" s="82" t="s">
        <v>365</v>
      </c>
      <c r="L19" s="230"/>
      <c r="M19" s="230"/>
      <c r="N19" s="951" t="s">
        <v>1</v>
      </c>
      <c r="O19" s="277"/>
      <c r="P19" s="246"/>
      <c r="Q19" s="246"/>
      <c r="R19" s="246"/>
      <c r="S19" s="246"/>
      <c r="T19" s="246"/>
      <c r="U19" s="246"/>
      <c r="V19" s="246"/>
      <c r="W19" s="246"/>
      <c r="X19" s="307"/>
      <c r="Y19" s="307"/>
      <c r="Z19" s="307"/>
      <c r="AA19" s="307"/>
      <c r="AB19" s="307"/>
      <c r="AC19" s="307"/>
    </row>
    <row r="20" spans="1:29" s="293" customFormat="1" ht="30" customHeight="1" x14ac:dyDescent="0.2">
      <c r="A20" s="287"/>
      <c r="B20" s="288"/>
      <c r="C20" s="289"/>
      <c r="D20" s="290"/>
      <c r="E20" s="287"/>
      <c r="F20" s="291"/>
      <c r="G20" s="291"/>
      <c r="H20" s="291"/>
      <c r="I20" s="247"/>
      <c r="J20" s="409"/>
      <c r="K20" s="229"/>
      <c r="L20" s="409"/>
      <c r="M20" s="409"/>
      <c r="N20" s="952"/>
      <c r="O20" s="277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92"/>
    </row>
    <row r="21" spans="1:29" s="271" customFormat="1" ht="25.15" customHeight="1" x14ac:dyDescent="0.2">
      <c r="A21" s="114"/>
      <c r="B21" s="81"/>
      <c r="C21" s="174"/>
      <c r="D21" s="81"/>
      <c r="E21" s="103"/>
      <c r="F21" s="103"/>
      <c r="G21" s="115"/>
      <c r="H21" s="113"/>
      <c r="I21" s="103"/>
      <c r="J21" s="104"/>
      <c r="K21" s="104"/>
      <c r="L21" s="231"/>
      <c r="M21" s="377"/>
      <c r="N21" s="953"/>
      <c r="O21" s="377"/>
      <c r="P21" s="377"/>
      <c r="Q21" s="377"/>
      <c r="R21" s="377"/>
      <c r="S21" s="377"/>
      <c r="T21" s="377"/>
      <c r="U21" s="377"/>
      <c r="V21" s="377"/>
      <c r="W21" s="377"/>
      <c r="X21" s="377"/>
      <c r="Y21" s="377"/>
      <c r="Z21" s="377"/>
      <c r="AA21" s="377"/>
    </row>
    <row r="22" spans="1:29" s="233" customFormat="1" ht="25.15" customHeight="1" x14ac:dyDescent="0.2">
      <c r="C22" s="234" t="s">
        <v>463</v>
      </c>
      <c r="H22" s="235"/>
      <c r="L22" s="407"/>
      <c r="M22" s="399" t="s">
        <v>24</v>
      </c>
      <c r="N22" s="954" t="s">
        <v>25</v>
      </c>
      <c r="O22" s="238" t="s">
        <v>26</v>
      </c>
      <c r="P22" s="238" t="s">
        <v>27</v>
      </c>
      <c r="Q22" s="238" t="s">
        <v>28</v>
      </c>
      <c r="R22" s="238" t="s">
        <v>127</v>
      </c>
      <c r="S22" s="238" t="s">
        <v>156</v>
      </c>
      <c r="T22" s="238" t="s">
        <v>210</v>
      </c>
      <c r="U22" s="238" t="s">
        <v>211</v>
      </c>
      <c r="V22" s="238" t="s">
        <v>212</v>
      </c>
      <c r="W22" s="238" t="s">
        <v>551</v>
      </c>
      <c r="X22" s="238" t="s">
        <v>552</v>
      </c>
      <c r="Y22" s="238" t="s">
        <v>553</v>
      </c>
      <c r="Z22" s="238" t="s">
        <v>554</v>
      </c>
      <c r="AA22" s="238" t="s">
        <v>555</v>
      </c>
    </row>
    <row r="23" spans="1:29" s="251" customFormat="1" ht="25.15" customHeight="1" x14ac:dyDescent="0.2">
      <c r="B23" s="307"/>
      <c r="C23" s="300" t="s">
        <v>399</v>
      </c>
      <c r="D23" s="300"/>
      <c r="E23" s="539">
        <f>COUNTA(A4:A20)</f>
        <v>16</v>
      </c>
      <c r="G23" s="698"/>
      <c r="H23" s="698"/>
      <c r="K23" s="730" t="s">
        <v>319</v>
      </c>
      <c r="L23" s="282"/>
      <c r="M23" s="580">
        <v>0</v>
      </c>
      <c r="N23" s="955">
        <v>0</v>
      </c>
      <c r="O23" s="580">
        <v>0</v>
      </c>
      <c r="P23" s="580">
        <v>0</v>
      </c>
      <c r="Q23" s="580">
        <v>0</v>
      </c>
      <c r="R23" s="580">
        <v>0</v>
      </c>
      <c r="S23" s="580">
        <v>0</v>
      </c>
      <c r="T23" s="580">
        <v>0</v>
      </c>
      <c r="U23" s="580">
        <v>0</v>
      </c>
      <c r="V23" s="580">
        <v>0</v>
      </c>
      <c r="W23" s="580">
        <v>0</v>
      </c>
      <c r="X23" s="580">
        <v>0</v>
      </c>
      <c r="Y23" s="580">
        <v>0</v>
      </c>
      <c r="Z23" s="580">
        <v>0</v>
      </c>
      <c r="AA23" s="580">
        <v>0</v>
      </c>
    </row>
    <row r="24" spans="1:29" s="253" customFormat="1" ht="25.15" customHeight="1" thickBot="1" x14ac:dyDescent="0.25">
      <c r="B24" s="307"/>
      <c r="C24" s="300" t="s">
        <v>400</v>
      </c>
      <c r="D24" s="300"/>
      <c r="E24" s="318">
        <f>COUNTA(A31:A40)</f>
        <v>9</v>
      </c>
      <c r="G24" s="701"/>
      <c r="H24" s="701"/>
      <c r="K24" s="726" t="s">
        <v>320</v>
      </c>
      <c r="L24" s="256"/>
      <c r="M24" s="258">
        <f t="shared" ref="M24:AA24" si="0">SUM(M4:M20)</f>
        <v>0</v>
      </c>
      <c r="N24" s="960">
        <f t="shared" si="0"/>
        <v>45000</v>
      </c>
      <c r="O24" s="258">
        <f>SUM(O4:O20)</f>
        <v>70000</v>
      </c>
      <c r="P24" s="258">
        <f t="shared" si="0"/>
        <v>45000</v>
      </c>
      <c r="Q24" s="258">
        <f t="shared" si="0"/>
        <v>30000</v>
      </c>
      <c r="R24" s="258">
        <f t="shared" si="0"/>
        <v>81000</v>
      </c>
      <c r="S24" s="258">
        <f t="shared" si="0"/>
        <v>29000</v>
      </c>
      <c r="T24" s="258">
        <f t="shared" si="0"/>
        <v>40000</v>
      </c>
      <c r="U24" s="258">
        <f t="shared" si="0"/>
        <v>40000</v>
      </c>
      <c r="V24" s="258">
        <f t="shared" si="0"/>
        <v>155000</v>
      </c>
      <c r="W24" s="258">
        <f t="shared" si="0"/>
        <v>30000</v>
      </c>
      <c r="X24" s="258">
        <f t="shared" si="0"/>
        <v>54000</v>
      </c>
      <c r="Y24" s="258">
        <f t="shared" si="0"/>
        <v>45000</v>
      </c>
      <c r="Z24" s="258">
        <f t="shared" si="0"/>
        <v>25000</v>
      </c>
      <c r="AA24" s="258">
        <f t="shared" si="0"/>
        <v>25000</v>
      </c>
    </row>
    <row r="25" spans="1:29" s="260" customFormat="1" ht="25.15" customHeight="1" thickBot="1" x14ac:dyDescent="0.25">
      <c r="B25" s="320"/>
      <c r="C25" s="321" t="s">
        <v>14</v>
      </c>
      <c r="D25" s="321"/>
      <c r="E25" s="323">
        <f>SUM(E23:E24)</f>
        <v>25</v>
      </c>
      <c r="G25" s="270"/>
      <c r="H25" s="270"/>
      <c r="K25" s="262" t="s">
        <v>321</v>
      </c>
      <c r="L25" s="536"/>
      <c r="M25" s="582">
        <f t="shared" ref="M25:AA25" si="1">SUM(M23+M24)</f>
        <v>0</v>
      </c>
      <c r="N25" s="956">
        <f t="shared" si="1"/>
        <v>45000</v>
      </c>
      <c r="O25" s="582">
        <f t="shared" si="1"/>
        <v>70000</v>
      </c>
      <c r="P25" s="582">
        <f t="shared" si="1"/>
        <v>45000</v>
      </c>
      <c r="Q25" s="582">
        <f t="shared" si="1"/>
        <v>30000</v>
      </c>
      <c r="R25" s="582">
        <f t="shared" si="1"/>
        <v>81000</v>
      </c>
      <c r="S25" s="582">
        <f t="shared" si="1"/>
        <v>29000</v>
      </c>
      <c r="T25" s="582">
        <f t="shared" si="1"/>
        <v>40000</v>
      </c>
      <c r="U25" s="582">
        <f t="shared" si="1"/>
        <v>40000</v>
      </c>
      <c r="V25" s="582">
        <f t="shared" si="1"/>
        <v>155000</v>
      </c>
      <c r="W25" s="582">
        <f t="shared" si="1"/>
        <v>30000</v>
      </c>
      <c r="X25" s="582">
        <f t="shared" si="1"/>
        <v>54000</v>
      </c>
      <c r="Y25" s="582">
        <f t="shared" si="1"/>
        <v>45000</v>
      </c>
      <c r="Z25" s="582">
        <f t="shared" si="1"/>
        <v>25000</v>
      </c>
      <c r="AA25" s="582">
        <f t="shared" si="1"/>
        <v>25000</v>
      </c>
    </row>
    <row r="26" spans="1:29" s="245" customFormat="1" ht="25.15" customHeight="1" thickBot="1" x14ac:dyDescent="0.25">
      <c r="G26" s="319"/>
      <c r="H26" s="319"/>
      <c r="K26" s="305" t="s">
        <v>327</v>
      </c>
      <c r="L26" s="583"/>
      <c r="M26" s="486">
        <f t="shared" ref="M26:AA26" si="2">SUM(M4:M20)</f>
        <v>0</v>
      </c>
      <c r="N26" s="1029">
        <f t="shared" si="2"/>
        <v>45000</v>
      </c>
      <c r="O26" s="486">
        <f t="shared" si="2"/>
        <v>70000</v>
      </c>
      <c r="P26" s="486">
        <f t="shared" si="2"/>
        <v>45000</v>
      </c>
      <c r="Q26" s="486">
        <f t="shared" si="2"/>
        <v>30000</v>
      </c>
      <c r="R26" s="486">
        <f t="shared" si="2"/>
        <v>81000</v>
      </c>
      <c r="S26" s="486">
        <f t="shared" si="2"/>
        <v>29000</v>
      </c>
      <c r="T26" s="486">
        <f t="shared" si="2"/>
        <v>40000</v>
      </c>
      <c r="U26" s="486">
        <f t="shared" si="2"/>
        <v>40000</v>
      </c>
      <c r="V26" s="486">
        <f t="shared" si="2"/>
        <v>155000</v>
      </c>
      <c r="W26" s="486">
        <f t="shared" si="2"/>
        <v>30000</v>
      </c>
      <c r="X26" s="486">
        <f t="shared" si="2"/>
        <v>54000</v>
      </c>
      <c r="Y26" s="486">
        <f t="shared" si="2"/>
        <v>45000</v>
      </c>
      <c r="Z26" s="486">
        <f t="shared" si="2"/>
        <v>25000</v>
      </c>
      <c r="AA26" s="486">
        <f t="shared" si="2"/>
        <v>25000</v>
      </c>
    </row>
    <row r="27" spans="1:29" s="245" customFormat="1" ht="25.15" customHeight="1" x14ac:dyDescent="0.2">
      <c r="A27" s="233"/>
      <c r="B27" s="233"/>
      <c r="C27" s="234"/>
      <c r="L27" s="540"/>
      <c r="M27" s="496">
        <f t="shared" ref="M27:AA27" si="3">M26-M25</f>
        <v>0</v>
      </c>
      <c r="N27" s="496">
        <f t="shared" si="3"/>
        <v>0</v>
      </c>
      <c r="O27" s="496">
        <f t="shared" si="3"/>
        <v>0</v>
      </c>
      <c r="P27" s="496">
        <f t="shared" si="3"/>
        <v>0</v>
      </c>
      <c r="Q27" s="496">
        <f t="shared" si="3"/>
        <v>0</v>
      </c>
      <c r="R27" s="496">
        <f t="shared" si="3"/>
        <v>0</v>
      </c>
      <c r="S27" s="496">
        <f t="shared" si="3"/>
        <v>0</v>
      </c>
      <c r="T27" s="496">
        <f t="shared" si="3"/>
        <v>0</v>
      </c>
      <c r="U27" s="496">
        <f t="shared" si="3"/>
        <v>0</v>
      </c>
      <c r="V27" s="496">
        <f t="shared" si="3"/>
        <v>0</v>
      </c>
      <c r="W27" s="496">
        <f t="shared" si="3"/>
        <v>0</v>
      </c>
      <c r="X27" s="496">
        <f t="shared" si="3"/>
        <v>0</v>
      </c>
      <c r="Y27" s="496">
        <f t="shared" si="3"/>
        <v>0</v>
      </c>
      <c r="Z27" s="496">
        <f t="shared" si="3"/>
        <v>0</v>
      </c>
      <c r="AA27" s="496">
        <f t="shared" si="3"/>
        <v>0</v>
      </c>
    </row>
    <row r="28" spans="1:29" s="283" customFormat="1" ht="25.15" customHeight="1" x14ac:dyDescent="0.2">
      <c r="C28" s="584"/>
      <c r="D28" s="585" t="s">
        <v>372</v>
      </c>
      <c r="E28" s="586"/>
      <c r="F28" s="585"/>
      <c r="G28" s="587"/>
      <c r="H28" s="260"/>
      <c r="I28" s="401"/>
      <c r="L28" s="421"/>
      <c r="M28" s="826"/>
      <c r="N28" s="958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</row>
    <row r="29" spans="1:29" s="233" customFormat="1" ht="25.15" customHeight="1" x14ac:dyDescent="0.2">
      <c r="A29" s="232" t="s">
        <v>2</v>
      </c>
      <c r="B29" s="233" t="s">
        <v>19</v>
      </c>
      <c r="C29" s="308" t="s">
        <v>21</v>
      </c>
      <c r="D29" s="236" t="s">
        <v>8</v>
      </c>
      <c r="E29" s="236" t="s">
        <v>0</v>
      </c>
      <c r="F29" s="236" t="s">
        <v>18</v>
      </c>
      <c r="G29" s="237" t="s">
        <v>3</v>
      </c>
      <c r="H29" s="237" t="s">
        <v>91</v>
      </c>
      <c r="I29" s="236" t="s">
        <v>22</v>
      </c>
      <c r="J29" s="238" t="s">
        <v>22</v>
      </c>
      <c r="K29" s="238" t="s">
        <v>451</v>
      </c>
      <c r="L29" s="408" t="s">
        <v>473</v>
      </c>
      <c r="M29" s="399" t="s">
        <v>24</v>
      </c>
      <c r="N29" s="954" t="s">
        <v>25</v>
      </c>
      <c r="O29" s="238" t="s">
        <v>26</v>
      </c>
      <c r="P29" s="238" t="s">
        <v>27</v>
      </c>
      <c r="Q29" s="238" t="s">
        <v>28</v>
      </c>
      <c r="R29" s="238" t="s">
        <v>127</v>
      </c>
      <c r="S29" s="238" t="s">
        <v>156</v>
      </c>
      <c r="T29" s="238" t="s">
        <v>210</v>
      </c>
      <c r="U29" s="238" t="s">
        <v>211</v>
      </c>
      <c r="V29" s="238" t="s">
        <v>212</v>
      </c>
      <c r="W29" s="238" t="s">
        <v>551</v>
      </c>
      <c r="X29" s="238" t="s">
        <v>552</v>
      </c>
      <c r="Y29" s="238" t="s">
        <v>553</v>
      </c>
      <c r="Z29" s="238" t="s">
        <v>554</v>
      </c>
      <c r="AA29" s="238" t="s">
        <v>555</v>
      </c>
    </row>
    <row r="30" spans="1:29" s="233" customFormat="1" ht="25.15" customHeight="1" x14ac:dyDescent="0.2">
      <c r="A30" s="232" t="s">
        <v>20</v>
      </c>
      <c r="B30" s="233" t="s">
        <v>20</v>
      </c>
      <c r="C30" s="308" t="s">
        <v>122</v>
      </c>
      <c r="D30" s="236" t="s">
        <v>17</v>
      </c>
      <c r="E30" s="236"/>
      <c r="F30" s="236"/>
      <c r="G30" s="237"/>
      <c r="H30" s="237" t="s">
        <v>488</v>
      </c>
      <c r="I30" s="236" t="s">
        <v>23</v>
      </c>
      <c r="J30" s="238" t="s">
        <v>363</v>
      </c>
      <c r="K30" s="238" t="s">
        <v>450</v>
      </c>
      <c r="L30" s="408"/>
      <c r="M30" s="399"/>
      <c r="N30" s="954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</row>
    <row r="31" spans="1:29" s="245" customFormat="1" ht="30" customHeight="1" x14ac:dyDescent="0.2">
      <c r="A31" s="370">
        <v>603</v>
      </c>
      <c r="B31" s="240">
        <v>6024</v>
      </c>
      <c r="C31" s="249" t="s">
        <v>168</v>
      </c>
      <c r="D31" s="687" t="s">
        <v>101</v>
      </c>
      <c r="E31" s="240">
        <v>2002</v>
      </c>
      <c r="F31" s="240"/>
      <c r="G31" s="376">
        <v>89718</v>
      </c>
      <c r="H31" s="376">
        <v>3004</v>
      </c>
      <c r="I31" s="442" t="s">
        <v>153</v>
      </c>
      <c r="J31" s="326" t="s">
        <v>368</v>
      </c>
      <c r="K31" s="329" t="s">
        <v>447</v>
      </c>
      <c r="L31" s="588"/>
      <c r="M31" s="119"/>
      <c r="N31" s="879"/>
      <c r="O31" s="264"/>
      <c r="P31" s="264"/>
      <c r="Q31" s="264" t="s">
        <v>4</v>
      </c>
      <c r="R31" s="264" t="s">
        <v>309</v>
      </c>
      <c r="S31" s="264" t="s">
        <v>310</v>
      </c>
      <c r="T31" s="264" t="s">
        <v>249</v>
      </c>
      <c r="U31" s="54"/>
      <c r="V31" s="375"/>
      <c r="W31" s="375"/>
      <c r="X31" s="375"/>
      <c r="Y31" s="375"/>
      <c r="Z31" s="375"/>
      <c r="AA31" s="375"/>
    </row>
    <row r="32" spans="1:29" s="567" customFormat="1" ht="30" customHeight="1" x14ac:dyDescent="0.2">
      <c r="A32" s="370">
        <v>606</v>
      </c>
      <c r="B32" s="240">
        <v>5614</v>
      </c>
      <c r="C32" s="249" t="s">
        <v>359</v>
      </c>
      <c r="D32" s="687" t="s">
        <v>70</v>
      </c>
      <c r="E32" s="240" t="s">
        <v>67</v>
      </c>
      <c r="F32" s="570">
        <v>8483</v>
      </c>
      <c r="G32" s="568" t="s">
        <v>300</v>
      </c>
      <c r="H32" s="568">
        <v>462</v>
      </c>
      <c r="I32" s="589" t="s">
        <v>90</v>
      </c>
      <c r="J32" s="223" t="s">
        <v>444</v>
      </c>
      <c r="K32" s="111" t="s">
        <v>446</v>
      </c>
      <c r="L32" s="230"/>
      <c r="M32" s="119"/>
      <c r="N32" s="879"/>
      <c r="O32" s="264"/>
      <c r="P32" s="264"/>
      <c r="Q32" s="264" t="s">
        <v>4</v>
      </c>
      <c r="R32" s="264" t="s">
        <v>309</v>
      </c>
      <c r="S32" s="264" t="s">
        <v>310</v>
      </c>
      <c r="T32" s="264" t="s">
        <v>249</v>
      </c>
      <c r="U32" s="54"/>
      <c r="V32" s="571"/>
      <c r="W32" s="571"/>
      <c r="X32" s="571"/>
      <c r="Y32" s="571"/>
      <c r="Z32" s="571"/>
      <c r="AA32" s="571"/>
    </row>
    <row r="33" spans="1:27" s="567" customFormat="1" ht="30" customHeight="1" x14ac:dyDescent="0.2">
      <c r="A33" s="370">
        <v>612</v>
      </c>
      <c r="B33" s="240">
        <v>8182</v>
      </c>
      <c r="C33" s="249" t="s">
        <v>427</v>
      </c>
      <c r="D33" s="687" t="s">
        <v>428</v>
      </c>
      <c r="E33" s="240">
        <v>2001</v>
      </c>
      <c r="F33" s="570" t="s">
        <v>1</v>
      </c>
      <c r="G33" s="568">
        <v>46316</v>
      </c>
      <c r="H33" s="568">
        <v>1387</v>
      </c>
      <c r="I33" s="589" t="s">
        <v>4</v>
      </c>
      <c r="J33" s="223" t="s">
        <v>444</v>
      </c>
      <c r="K33" s="111" t="s">
        <v>446</v>
      </c>
      <c r="L33" s="230"/>
      <c r="M33" s="119"/>
      <c r="N33" s="879"/>
      <c r="O33" s="264"/>
      <c r="P33" s="264"/>
      <c r="Q33" s="264" t="s">
        <v>4</v>
      </c>
      <c r="R33" s="264" t="s">
        <v>309</v>
      </c>
      <c r="S33" s="264" t="s">
        <v>310</v>
      </c>
      <c r="T33" s="264" t="s">
        <v>249</v>
      </c>
      <c r="U33" s="54"/>
      <c r="V33" s="571"/>
      <c r="W33" s="571"/>
      <c r="X33" s="571"/>
      <c r="Y33" s="571"/>
      <c r="Z33" s="571"/>
      <c r="AA33" s="571"/>
    </row>
    <row r="34" spans="1:27" s="245" customFormat="1" ht="30" customHeight="1" x14ac:dyDescent="0.2">
      <c r="A34" s="370">
        <v>617</v>
      </c>
      <c r="B34" s="240">
        <v>8145</v>
      </c>
      <c r="C34" s="242" t="s">
        <v>484</v>
      </c>
      <c r="D34" s="687" t="s">
        <v>485</v>
      </c>
      <c r="E34" s="371">
        <v>2010</v>
      </c>
      <c r="F34" s="371"/>
      <c r="G34" s="550">
        <v>25070</v>
      </c>
      <c r="H34" s="523">
        <v>4265</v>
      </c>
      <c r="I34" s="598" t="s">
        <v>119</v>
      </c>
      <c r="J34" s="218" t="s">
        <v>365</v>
      </c>
      <c r="K34" s="230" t="s">
        <v>365</v>
      </c>
      <c r="L34" s="230" t="s">
        <v>688</v>
      </c>
      <c r="M34" s="119"/>
      <c r="N34" s="879"/>
      <c r="O34" s="264"/>
      <c r="P34" s="264"/>
      <c r="Q34" s="264" t="s">
        <v>4</v>
      </c>
      <c r="R34" s="264" t="s">
        <v>309</v>
      </c>
      <c r="S34" s="264" t="s">
        <v>310</v>
      </c>
      <c r="T34" s="264" t="s">
        <v>249</v>
      </c>
      <c r="U34" s="54"/>
      <c r="V34" s="566"/>
      <c r="W34" s="566"/>
      <c r="X34" s="566"/>
      <c r="Y34" s="566"/>
      <c r="Z34" s="566"/>
      <c r="AA34" s="566"/>
    </row>
    <row r="35" spans="1:27" s="278" customFormat="1" ht="30" customHeight="1" x14ac:dyDescent="0.2">
      <c r="A35" s="510">
        <v>620</v>
      </c>
      <c r="B35" s="274">
        <v>4232</v>
      </c>
      <c r="C35" s="511" t="s">
        <v>287</v>
      </c>
      <c r="D35" s="1007" t="s">
        <v>280</v>
      </c>
      <c r="E35" s="512">
        <v>1993</v>
      </c>
      <c r="F35" s="506">
        <v>8214</v>
      </c>
      <c r="G35" s="499" t="s">
        <v>220</v>
      </c>
      <c r="H35" s="274">
        <v>106</v>
      </c>
      <c r="I35" s="508" t="s">
        <v>5</v>
      </c>
      <c r="J35" s="368" t="s">
        <v>444</v>
      </c>
      <c r="K35" s="509" t="s">
        <v>446</v>
      </c>
      <c r="L35" s="453"/>
      <c r="M35" s="119"/>
      <c r="N35" s="879"/>
      <c r="O35" s="264"/>
      <c r="P35" s="264"/>
      <c r="Q35" s="264" t="s">
        <v>4</v>
      </c>
      <c r="R35" s="264" t="s">
        <v>309</v>
      </c>
      <c r="S35" s="264" t="s">
        <v>310</v>
      </c>
      <c r="T35" s="264" t="s">
        <v>249</v>
      </c>
      <c r="U35" s="54"/>
      <c r="V35" s="277"/>
      <c r="W35" s="277"/>
      <c r="X35" s="277"/>
      <c r="Y35" s="277"/>
      <c r="Z35" s="277"/>
      <c r="AA35" s="277"/>
    </row>
    <row r="36" spans="1:27" s="567" customFormat="1" ht="30" customHeight="1" x14ac:dyDescent="0.2">
      <c r="A36" s="370">
        <v>633</v>
      </c>
      <c r="B36" s="240">
        <v>4289</v>
      </c>
      <c r="C36" s="249" t="s">
        <v>150</v>
      </c>
      <c r="D36" s="687" t="s">
        <v>172</v>
      </c>
      <c r="E36" s="240">
        <v>1982</v>
      </c>
      <c r="F36" s="570">
        <v>4280</v>
      </c>
      <c r="G36" s="568" t="s">
        <v>491</v>
      </c>
      <c r="H36" s="568">
        <v>90</v>
      </c>
      <c r="I36" s="589" t="s">
        <v>4</v>
      </c>
      <c r="J36" s="223" t="s">
        <v>444</v>
      </c>
      <c r="K36" s="111" t="s">
        <v>446</v>
      </c>
      <c r="L36" s="230"/>
      <c r="M36" s="119"/>
      <c r="N36" s="879"/>
      <c r="O36" s="264"/>
      <c r="P36" s="264"/>
      <c r="Q36" s="264" t="s">
        <v>4</v>
      </c>
      <c r="R36" s="264" t="s">
        <v>309</v>
      </c>
      <c r="S36" s="264" t="s">
        <v>310</v>
      </c>
      <c r="T36" s="264" t="s">
        <v>249</v>
      </c>
      <c r="U36" s="54"/>
      <c r="V36" s="571"/>
      <c r="W36" s="571"/>
      <c r="X36" s="571"/>
      <c r="Y36" s="571"/>
      <c r="Z36" s="571"/>
      <c r="AA36" s="571"/>
    </row>
    <row r="37" spans="1:27" s="245" customFormat="1" ht="30" customHeight="1" x14ac:dyDescent="0.2">
      <c r="A37" s="370">
        <v>649</v>
      </c>
      <c r="B37" s="240">
        <v>3373</v>
      </c>
      <c r="C37" s="242" t="s">
        <v>206</v>
      </c>
      <c r="D37" s="687" t="s">
        <v>8</v>
      </c>
      <c r="E37" s="371">
        <v>1988</v>
      </c>
      <c r="F37" s="371" t="s">
        <v>1</v>
      </c>
      <c r="G37" s="371">
        <v>59065</v>
      </c>
      <c r="H37" s="371">
        <v>0</v>
      </c>
      <c r="I37" s="589" t="s">
        <v>460</v>
      </c>
      <c r="J37" s="219" t="s">
        <v>367</v>
      </c>
      <c r="K37" s="111" t="s">
        <v>446</v>
      </c>
      <c r="L37" s="230"/>
      <c r="M37" s="119"/>
      <c r="N37" s="879"/>
      <c r="O37" s="264"/>
      <c r="P37" s="264"/>
      <c r="Q37" s="264" t="s">
        <v>4</v>
      </c>
      <c r="R37" s="264" t="s">
        <v>309</v>
      </c>
      <c r="S37" s="264" t="s">
        <v>310</v>
      </c>
      <c r="T37" s="264" t="s">
        <v>249</v>
      </c>
      <c r="U37" s="54"/>
      <c r="V37" s="590"/>
      <c r="W37" s="590"/>
      <c r="X37" s="590"/>
      <c r="Y37" s="590"/>
      <c r="Z37" s="590"/>
      <c r="AA37" s="590"/>
    </row>
    <row r="38" spans="1:27" s="567" customFormat="1" ht="30" customHeight="1" x14ac:dyDescent="0.2">
      <c r="A38" s="370" t="s">
        <v>355</v>
      </c>
      <c r="B38" s="240"/>
      <c r="C38" s="249" t="s">
        <v>151</v>
      </c>
      <c r="D38" s="687" t="s">
        <v>81</v>
      </c>
      <c r="E38" s="240">
        <v>1967</v>
      </c>
      <c r="F38" s="570"/>
      <c r="G38" s="568"/>
      <c r="H38" s="568" t="s">
        <v>1</v>
      </c>
      <c r="I38" s="589" t="s">
        <v>4</v>
      </c>
      <c r="J38" s="223" t="s">
        <v>444</v>
      </c>
      <c r="K38" s="111" t="s">
        <v>446</v>
      </c>
      <c r="L38" s="230"/>
      <c r="M38" s="119"/>
      <c r="N38" s="879"/>
      <c r="O38" s="264"/>
      <c r="P38" s="264"/>
      <c r="Q38" s="264" t="s">
        <v>4</v>
      </c>
      <c r="R38" s="264" t="s">
        <v>309</v>
      </c>
      <c r="S38" s="264" t="s">
        <v>310</v>
      </c>
      <c r="T38" s="264" t="s">
        <v>249</v>
      </c>
      <c r="U38" s="54"/>
      <c r="V38" s="571"/>
      <c r="W38" s="571"/>
      <c r="X38" s="571"/>
      <c r="Y38" s="571"/>
      <c r="Z38" s="571"/>
      <c r="AA38" s="571"/>
    </row>
    <row r="39" spans="1:27" s="567" customFormat="1" ht="30" customHeight="1" x14ac:dyDescent="0.2">
      <c r="A39" s="370" t="s">
        <v>356</v>
      </c>
      <c r="B39" s="240"/>
      <c r="C39" s="249" t="s">
        <v>184</v>
      </c>
      <c r="D39" s="687" t="s">
        <v>183</v>
      </c>
      <c r="E39" s="240">
        <v>1976</v>
      </c>
      <c r="F39" s="570" t="s">
        <v>1</v>
      </c>
      <c r="G39" s="568"/>
      <c r="H39" s="568" t="s">
        <v>1</v>
      </c>
      <c r="I39" s="589" t="s">
        <v>4</v>
      </c>
      <c r="J39" s="223" t="s">
        <v>444</v>
      </c>
      <c r="K39" s="111" t="s">
        <v>446</v>
      </c>
      <c r="L39" s="230"/>
      <c r="M39" s="119"/>
      <c r="N39" s="879"/>
      <c r="O39" s="264"/>
      <c r="P39" s="264"/>
      <c r="Q39" s="264" t="s">
        <v>4</v>
      </c>
      <c r="R39" s="264" t="s">
        <v>309</v>
      </c>
      <c r="S39" s="264" t="s">
        <v>310</v>
      </c>
      <c r="T39" s="264" t="s">
        <v>249</v>
      </c>
      <c r="U39" s="54"/>
      <c r="V39" s="571"/>
      <c r="W39" s="571"/>
      <c r="X39" s="571"/>
      <c r="Y39" s="571"/>
      <c r="Z39" s="571"/>
      <c r="AA39" s="571"/>
    </row>
    <row r="40" spans="1:27" s="592" customFormat="1" ht="25.15" customHeight="1" x14ac:dyDescent="0.2">
      <c r="A40" s="591"/>
      <c r="C40" s="593"/>
      <c r="D40" s="594"/>
      <c r="F40" s="595"/>
      <c r="G40" s="245"/>
      <c r="H40" s="596"/>
      <c r="I40" s="245"/>
      <c r="J40" s="245"/>
      <c r="K40" s="245"/>
      <c r="L40" s="540"/>
      <c r="M40" s="826"/>
      <c r="N40" s="958"/>
      <c r="O40" s="597"/>
      <c r="P40" s="597"/>
      <c r="Q40" s="597"/>
      <c r="R40" s="597"/>
      <c r="S40" s="597"/>
      <c r="T40" s="597"/>
      <c r="U40" s="597"/>
      <c r="V40" s="597"/>
      <c r="W40" s="597"/>
      <c r="X40" s="597"/>
      <c r="Y40" s="597"/>
      <c r="Z40" s="597"/>
      <c r="AA40" s="597"/>
    </row>
    <row r="41" spans="1:27" s="245" customFormat="1" ht="25.15" customHeight="1" x14ac:dyDescent="0.2">
      <c r="A41" s="133"/>
      <c r="B41" s="134" t="s">
        <v>188</v>
      </c>
      <c r="C41" s="135"/>
      <c r="D41" s="147" t="s">
        <v>1</v>
      </c>
      <c r="E41" s="144" t="s">
        <v>349</v>
      </c>
      <c r="F41" s="146" t="s">
        <v>379</v>
      </c>
      <c r="G41" s="145" t="s">
        <v>249</v>
      </c>
      <c r="H41" s="148" t="s">
        <v>1</v>
      </c>
      <c r="I41" s="325"/>
      <c r="J41" s="218" t="s">
        <v>365</v>
      </c>
      <c r="K41" s="82" t="s">
        <v>365</v>
      </c>
      <c r="L41" s="231"/>
      <c r="M41" s="496"/>
      <c r="N41" s="957"/>
      <c r="O41" s="298"/>
      <c r="P41" s="298"/>
      <c r="Q41" s="298"/>
      <c r="R41" s="298"/>
      <c r="S41" s="298"/>
      <c r="T41" s="298"/>
      <c r="U41" s="298"/>
    </row>
    <row r="42" spans="1:27" s="245" customFormat="1" ht="25.15" customHeight="1" x14ac:dyDescent="0.2">
      <c r="A42" s="98"/>
      <c r="B42" s="122" t="s">
        <v>248</v>
      </c>
      <c r="C42" s="99"/>
      <c r="D42" s="103"/>
      <c r="E42" s="435" t="s">
        <v>323</v>
      </c>
      <c r="F42" s="436" t="s">
        <v>266</v>
      </c>
      <c r="G42" s="113" t="s">
        <v>394</v>
      </c>
      <c r="H42" s="103"/>
      <c r="I42" s="325"/>
      <c r="J42" s="219" t="s">
        <v>367</v>
      </c>
      <c r="K42" s="108" t="s">
        <v>445</v>
      </c>
      <c r="L42" s="423"/>
      <c r="M42" s="496"/>
      <c r="N42" s="957"/>
      <c r="O42" s="298"/>
      <c r="P42" s="298"/>
      <c r="Q42" s="298"/>
      <c r="R42" s="298"/>
      <c r="S42" s="298"/>
      <c r="T42" s="298"/>
      <c r="U42" s="298"/>
    </row>
    <row r="43" spans="1:27" s="245" customFormat="1" ht="25.15" customHeight="1" x14ac:dyDescent="0.2">
      <c r="A43" s="100"/>
      <c r="B43" s="123" t="s">
        <v>180</v>
      </c>
      <c r="C43" s="101"/>
      <c r="D43" s="141"/>
      <c r="E43" s="149" t="s">
        <v>324</v>
      </c>
      <c r="F43" s="142" t="s">
        <v>266</v>
      </c>
      <c r="G43" s="449" t="s">
        <v>394</v>
      </c>
      <c r="H43" s="143"/>
      <c r="I43" s="325"/>
      <c r="J43" s="220" t="s">
        <v>368</v>
      </c>
      <c r="K43" s="110" t="s">
        <v>446</v>
      </c>
      <c r="L43" s="231"/>
      <c r="M43" s="496"/>
      <c r="N43" s="957"/>
      <c r="O43" s="298"/>
      <c r="P43" s="298"/>
      <c r="Q43" s="298"/>
      <c r="R43" s="298"/>
      <c r="S43" s="298"/>
      <c r="T43" s="298"/>
      <c r="U43" s="298"/>
    </row>
    <row r="44" spans="1:27" s="245" customFormat="1" ht="25.15" customHeight="1" x14ac:dyDescent="0.2">
      <c r="A44" s="102"/>
      <c r="B44" s="124" t="s">
        <v>395</v>
      </c>
      <c r="C44" s="85"/>
      <c r="D44" s="197"/>
      <c r="E44" s="198"/>
      <c r="F44" s="198" t="s">
        <v>322</v>
      </c>
      <c r="G44" s="199"/>
      <c r="H44" s="200"/>
      <c r="I44" s="325"/>
      <c r="J44" s="221" t="s">
        <v>369</v>
      </c>
      <c r="K44" s="228" t="s">
        <v>447</v>
      </c>
      <c r="L44" s="424"/>
      <c r="M44" s="496"/>
      <c r="N44" s="957"/>
      <c r="O44" s="298"/>
      <c r="P44" s="298"/>
      <c r="Q44" s="298"/>
      <c r="R44" s="298"/>
      <c r="S44" s="298"/>
      <c r="T44" s="298"/>
      <c r="U44" s="298"/>
    </row>
    <row r="45" spans="1:27" s="245" customFormat="1" ht="25.15" customHeight="1" x14ac:dyDescent="0.2">
      <c r="A45" s="130"/>
      <c r="B45" s="131" t="s">
        <v>187</v>
      </c>
      <c r="C45" s="132"/>
      <c r="D45" s="137"/>
      <c r="E45" s="138"/>
      <c r="F45" s="138" t="s">
        <v>378</v>
      </c>
      <c r="G45" s="139"/>
      <c r="H45" s="140"/>
      <c r="I45" s="325"/>
      <c r="J45" s="222" t="s">
        <v>443</v>
      </c>
      <c r="K45" s="112" t="s">
        <v>448</v>
      </c>
      <c r="L45" s="425"/>
      <c r="M45" s="496"/>
      <c r="N45" s="957"/>
      <c r="O45" s="298"/>
      <c r="P45" s="298"/>
      <c r="Q45" s="298"/>
      <c r="R45" s="298"/>
      <c r="S45" s="298"/>
      <c r="T45" s="298"/>
      <c r="U45" s="298"/>
    </row>
    <row r="46" spans="1:27" s="245" customFormat="1" ht="25.15" customHeight="1" x14ac:dyDescent="0.2">
      <c r="A46" s="133"/>
      <c r="B46" s="134"/>
      <c r="C46" s="135"/>
      <c r="D46" s="88"/>
      <c r="E46" s="95"/>
      <c r="F46" s="136"/>
      <c r="G46" s="136"/>
      <c r="H46" s="86"/>
      <c r="I46" s="325"/>
      <c r="J46" s="223" t="s">
        <v>444</v>
      </c>
      <c r="K46" s="229" t="s">
        <v>220</v>
      </c>
      <c r="L46" s="423"/>
      <c r="M46" s="496"/>
      <c r="N46" s="957"/>
      <c r="O46" s="298"/>
      <c r="P46" s="298"/>
      <c r="Q46" s="298"/>
      <c r="R46" s="298"/>
      <c r="S46" s="298"/>
      <c r="T46" s="298"/>
      <c r="U46" s="298"/>
    </row>
    <row r="47" spans="1:27" s="245" customFormat="1" ht="25.15" customHeight="1" x14ac:dyDescent="0.2">
      <c r="A47" s="384"/>
      <c r="C47" s="296"/>
      <c r="D47" s="296"/>
      <c r="G47" s="319"/>
      <c r="H47" s="319"/>
      <c r="L47" s="540"/>
      <c r="M47" s="496"/>
      <c r="N47" s="957"/>
      <c r="O47" s="298"/>
      <c r="P47" s="298"/>
      <c r="Q47" s="298"/>
    </row>
    <row r="48" spans="1:27" ht="19.899999999999999" customHeight="1" x14ac:dyDescent="0.2"/>
    <row r="49" ht="19.899999999999999" customHeight="1" x14ac:dyDescent="0.2"/>
  </sheetData>
  <phoneticPr fontId="0" type="noConversion"/>
  <printOptions horizontalCentered="1" verticalCentered="1" gridLines="1"/>
  <pageMargins left="0.56999999999999995" right="0.57999999999999996" top="0.65" bottom="0.37" header="0.34" footer="0.33333333333333298"/>
  <pageSetup paperSize="5" scale="50" orientation="landscape" r:id="rId1"/>
  <headerFooter alignWithMargins="0">
    <oddHeader>&amp;L&amp;D&amp;R&amp;F</oddHeader>
  </headerFooter>
  <rowBreaks count="1" manualBreakCount="1">
    <brk id="27" max="2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D176"/>
  <sheetViews>
    <sheetView showOutlineSymbols="0" view="pageBreakPreview" topLeftCell="A51" zoomScale="65" zoomScaleNormal="100" zoomScaleSheetLayoutView="65" workbookViewId="0">
      <selection activeCell="I63" sqref="I63"/>
    </sheetView>
  </sheetViews>
  <sheetFormatPr defaultColWidth="9.140625" defaultRowHeight="24.95" customHeight="1" x14ac:dyDescent="0.2"/>
  <cols>
    <col min="1" max="1" width="8.7109375" style="78" customWidth="1"/>
    <col min="2" max="2" width="7.7109375" style="83" customWidth="1"/>
    <col min="3" max="3" width="35" style="105" customWidth="1"/>
    <col min="4" max="4" width="16.7109375" style="83" customWidth="1"/>
    <col min="5" max="5" width="10.28515625" style="83" customWidth="1"/>
    <col min="6" max="6" width="11.28515625" style="106" customWidth="1"/>
    <col min="7" max="7" width="13.7109375" style="106" customWidth="1"/>
    <col min="8" max="8" width="12.7109375" style="83" customWidth="1"/>
    <col min="9" max="9" width="16.28515625" style="83" customWidth="1"/>
    <col min="10" max="10" width="18.28515625" style="83" customWidth="1"/>
    <col min="11" max="11" width="14" style="83" customWidth="1"/>
    <col min="12" max="12" width="24.42578125" style="434" customWidth="1"/>
    <col min="13" max="13" width="12.7109375" style="118" customWidth="1"/>
    <col min="14" max="14" width="12.7109375" style="872" customWidth="1"/>
    <col min="15" max="18" width="12.7109375" style="94" customWidth="1"/>
    <col min="19" max="19" width="13.85546875" style="94" customWidth="1"/>
    <col min="20" max="28" width="12.7109375" style="94" customWidth="1"/>
    <col min="29" max="16384" width="9.140625" style="83"/>
  </cols>
  <sheetData>
    <row r="1" spans="1:28" s="78" customFormat="1" ht="24.95" customHeight="1" x14ac:dyDescent="0.2">
      <c r="A1" s="74"/>
      <c r="B1" s="75"/>
      <c r="C1" s="107" t="s">
        <v>35</v>
      </c>
      <c r="D1" s="75"/>
      <c r="E1" s="107">
        <v>370</v>
      </c>
      <c r="F1" s="76"/>
      <c r="G1" s="76"/>
      <c r="H1" s="75"/>
      <c r="I1" s="75"/>
      <c r="J1" s="75" t="s">
        <v>1</v>
      </c>
      <c r="K1" s="75"/>
      <c r="L1" s="431"/>
      <c r="M1" s="843"/>
      <c r="N1" s="91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28" s="24" customFormat="1" ht="20.100000000000001" customHeight="1" x14ac:dyDescent="0.2">
      <c r="A2" s="25" t="s">
        <v>2</v>
      </c>
      <c r="B2" s="24" t="s">
        <v>19</v>
      </c>
      <c r="C2" s="26" t="s">
        <v>21</v>
      </c>
      <c r="D2" s="26" t="s">
        <v>8</v>
      </c>
      <c r="E2" s="26" t="s">
        <v>0</v>
      </c>
      <c r="F2" s="26" t="s">
        <v>18</v>
      </c>
      <c r="G2" s="39" t="s">
        <v>3</v>
      </c>
      <c r="H2" s="39" t="s">
        <v>91</v>
      </c>
      <c r="I2" s="26" t="s">
        <v>22</v>
      </c>
      <c r="J2" s="7" t="s">
        <v>22</v>
      </c>
      <c r="K2" s="7" t="s">
        <v>451</v>
      </c>
      <c r="L2" s="412" t="s">
        <v>473</v>
      </c>
      <c r="M2" s="389" t="s">
        <v>24</v>
      </c>
      <c r="N2" s="869" t="s">
        <v>25</v>
      </c>
      <c r="O2" s="7" t="s">
        <v>26</v>
      </c>
      <c r="P2" s="7" t="s">
        <v>27</v>
      </c>
      <c r="Q2" s="7" t="s">
        <v>28</v>
      </c>
      <c r="R2" s="7" t="s">
        <v>127</v>
      </c>
      <c r="S2" s="7" t="s">
        <v>156</v>
      </c>
      <c r="T2" s="7" t="s">
        <v>210</v>
      </c>
      <c r="U2" s="7" t="s">
        <v>211</v>
      </c>
      <c r="V2" s="7" t="s">
        <v>212</v>
      </c>
      <c r="W2" s="7" t="s">
        <v>551</v>
      </c>
      <c r="X2" s="7" t="s">
        <v>552</v>
      </c>
      <c r="Y2" s="7" t="s">
        <v>553</v>
      </c>
      <c r="Z2" s="7" t="s">
        <v>554</v>
      </c>
      <c r="AA2" s="7" t="s">
        <v>555</v>
      </c>
      <c r="AB2" s="7" t="s">
        <v>622</v>
      </c>
    </row>
    <row r="3" spans="1:28" s="24" customFormat="1" ht="20.100000000000001" customHeight="1" x14ac:dyDescent="0.2">
      <c r="A3" s="25" t="s">
        <v>20</v>
      </c>
      <c r="B3" s="24" t="s">
        <v>20</v>
      </c>
      <c r="C3" s="26" t="s">
        <v>122</v>
      </c>
      <c r="D3" s="26" t="s">
        <v>17</v>
      </c>
      <c r="E3" s="26"/>
      <c r="F3" s="26"/>
      <c r="G3" s="39"/>
      <c r="H3" s="39" t="s">
        <v>488</v>
      </c>
      <c r="I3" s="26" t="s">
        <v>23</v>
      </c>
      <c r="J3" s="7" t="s">
        <v>363</v>
      </c>
      <c r="K3" s="7" t="s">
        <v>450</v>
      </c>
      <c r="L3" s="412"/>
      <c r="M3" s="389"/>
      <c r="N3" s="869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s="245" customFormat="1" ht="30" customHeight="1" x14ac:dyDescent="0.2">
      <c r="A4" s="370">
        <v>201</v>
      </c>
      <c r="B4" s="240">
        <v>9641</v>
      </c>
      <c r="C4" s="249" t="s">
        <v>468</v>
      </c>
      <c r="D4" s="249" t="s">
        <v>579</v>
      </c>
      <c r="E4" s="240">
        <v>2014</v>
      </c>
      <c r="F4" s="306" t="s">
        <v>1</v>
      </c>
      <c r="G4" s="513">
        <v>4226</v>
      </c>
      <c r="H4" s="240">
        <v>2721</v>
      </c>
      <c r="I4" s="277" t="s">
        <v>5</v>
      </c>
      <c r="J4" s="340" t="s">
        <v>365</v>
      </c>
      <c r="K4" s="340" t="s">
        <v>365</v>
      </c>
      <c r="L4" s="453"/>
      <c r="M4" s="501"/>
      <c r="N4" s="918"/>
      <c r="O4" s="501"/>
      <c r="P4" s="501"/>
      <c r="Q4" s="501"/>
      <c r="R4" s="501"/>
      <c r="S4" s="501"/>
      <c r="T4" s="501"/>
      <c r="U4" s="501"/>
      <c r="V4" s="501"/>
      <c r="W4" s="501">
        <v>30000</v>
      </c>
      <c r="X4" s="501"/>
      <c r="Y4" s="501"/>
      <c r="Z4" s="501"/>
      <c r="AA4" s="501"/>
      <c r="AB4" s="501"/>
    </row>
    <row r="5" spans="1:28" s="245" customFormat="1" ht="30" customHeight="1" x14ac:dyDescent="0.2">
      <c r="A5" s="370">
        <v>202</v>
      </c>
      <c r="B5" s="240">
        <v>9638</v>
      </c>
      <c r="C5" s="249" t="s">
        <v>208</v>
      </c>
      <c r="D5" s="249" t="s">
        <v>579</v>
      </c>
      <c r="E5" s="240">
        <v>2014</v>
      </c>
      <c r="F5" s="306" t="s">
        <v>1</v>
      </c>
      <c r="G5" s="513">
        <v>11096</v>
      </c>
      <c r="H5" s="240">
        <v>6186</v>
      </c>
      <c r="I5" s="277" t="s">
        <v>5</v>
      </c>
      <c r="J5" s="340" t="s">
        <v>365</v>
      </c>
      <c r="K5" s="340" t="s">
        <v>365</v>
      </c>
      <c r="L5" s="453"/>
      <c r="M5" s="501"/>
      <c r="N5" s="918"/>
      <c r="O5" s="501"/>
      <c r="P5" s="501"/>
      <c r="Q5" s="501"/>
      <c r="R5" s="501"/>
      <c r="S5" s="501"/>
      <c r="T5" s="501"/>
      <c r="U5" s="501"/>
      <c r="V5" s="501">
        <v>30000</v>
      </c>
      <c r="W5" s="501"/>
      <c r="X5" s="501"/>
      <c r="Y5" s="501"/>
      <c r="Z5" s="501"/>
      <c r="AA5" s="501"/>
      <c r="AB5" s="501"/>
    </row>
    <row r="6" spans="1:28" s="245" customFormat="1" ht="30" customHeight="1" x14ac:dyDescent="0.2">
      <c r="A6" s="370">
        <v>205</v>
      </c>
      <c r="B6" s="240">
        <v>9850</v>
      </c>
      <c r="C6" s="249" t="s">
        <v>623</v>
      </c>
      <c r="D6" s="249" t="s">
        <v>69</v>
      </c>
      <c r="E6" s="240">
        <v>2015</v>
      </c>
      <c r="F6" s="306"/>
      <c r="G6" s="513">
        <v>3213</v>
      </c>
      <c r="H6" s="240">
        <v>1174</v>
      </c>
      <c r="I6" s="277" t="s">
        <v>5</v>
      </c>
      <c r="J6" s="340" t="s">
        <v>365</v>
      </c>
      <c r="K6" s="340" t="s">
        <v>365</v>
      </c>
      <c r="L6" s="453"/>
      <c r="M6" s="501"/>
      <c r="N6" s="918"/>
      <c r="O6" s="501"/>
      <c r="P6" s="501"/>
      <c r="Q6" s="501"/>
      <c r="R6" s="501"/>
      <c r="S6" s="501"/>
      <c r="T6" s="501"/>
      <c r="U6" s="501"/>
      <c r="V6" s="501"/>
      <c r="W6" s="501"/>
      <c r="X6" s="501"/>
      <c r="Y6" s="501"/>
      <c r="Z6" s="501"/>
      <c r="AA6" s="501"/>
      <c r="AB6" s="501">
        <v>40000</v>
      </c>
    </row>
    <row r="7" spans="1:28" s="245" customFormat="1" ht="30" customHeight="1" x14ac:dyDescent="0.2">
      <c r="A7" s="370">
        <v>208</v>
      </c>
      <c r="B7" s="240">
        <v>9652</v>
      </c>
      <c r="C7" s="249" t="s">
        <v>580</v>
      </c>
      <c r="D7" s="249" t="s">
        <v>579</v>
      </c>
      <c r="E7" s="240">
        <v>2013</v>
      </c>
      <c r="F7" s="306" t="s">
        <v>1</v>
      </c>
      <c r="G7" s="513">
        <v>8446</v>
      </c>
      <c r="H7" s="240">
        <v>3376</v>
      </c>
      <c r="I7" s="508" t="s">
        <v>5</v>
      </c>
      <c r="J7" s="340" t="s">
        <v>365</v>
      </c>
      <c r="K7" s="340" t="s">
        <v>365</v>
      </c>
      <c r="L7" s="453"/>
      <c r="M7" s="501"/>
      <c r="N7" s="918"/>
      <c r="O7" s="501"/>
      <c r="P7" s="501"/>
      <c r="Q7" s="501"/>
      <c r="R7" s="501"/>
      <c r="S7" s="501"/>
      <c r="T7" s="501"/>
      <c r="U7" s="501">
        <v>50000</v>
      </c>
      <c r="V7" s="501"/>
      <c r="W7" s="501"/>
      <c r="X7" s="501"/>
      <c r="Y7" s="501"/>
      <c r="Z7" s="501"/>
      <c r="AA7" s="501"/>
      <c r="AB7" s="501"/>
    </row>
    <row r="8" spans="1:28" s="245" customFormat="1" ht="30" customHeight="1" x14ac:dyDescent="0.2">
      <c r="A8" s="502">
        <v>209</v>
      </c>
      <c r="B8" s="503"/>
      <c r="C8" s="504" t="s">
        <v>410</v>
      </c>
      <c r="D8" s="806" t="s">
        <v>69</v>
      </c>
      <c r="E8" s="505">
        <v>2007</v>
      </c>
      <c r="F8" s="506" t="s">
        <v>220</v>
      </c>
      <c r="G8" s="507" t="s">
        <v>220</v>
      </c>
      <c r="H8" s="503" t="s">
        <v>220</v>
      </c>
      <c r="I8" s="508" t="s">
        <v>5</v>
      </c>
      <c r="J8" s="340" t="s">
        <v>365</v>
      </c>
      <c r="K8" s="267" t="s">
        <v>220</v>
      </c>
      <c r="L8" s="453"/>
      <c r="M8" s="501"/>
      <c r="N8" s="918">
        <v>21000</v>
      </c>
      <c r="O8" s="501"/>
      <c r="P8" s="501"/>
      <c r="Q8" s="501"/>
      <c r="R8" s="501"/>
      <c r="S8" s="501"/>
      <c r="T8" s="501"/>
      <c r="U8" s="501"/>
      <c r="V8" s="501"/>
      <c r="W8" s="501"/>
      <c r="X8" s="501"/>
      <c r="Y8" s="501"/>
      <c r="Z8" s="501"/>
      <c r="AA8" s="501"/>
      <c r="AB8" s="501"/>
    </row>
    <row r="9" spans="1:28" s="245" customFormat="1" ht="30" customHeight="1" x14ac:dyDescent="0.2">
      <c r="A9" s="502">
        <v>210</v>
      </c>
      <c r="B9" s="503">
        <v>8015</v>
      </c>
      <c r="C9" s="504" t="s">
        <v>544</v>
      </c>
      <c r="D9" s="806" t="s">
        <v>69</v>
      </c>
      <c r="E9" s="505">
        <v>2006</v>
      </c>
      <c r="F9" s="506"/>
      <c r="G9" s="507">
        <v>100344</v>
      </c>
      <c r="H9" s="503">
        <v>2771</v>
      </c>
      <c r="I9" s="508" t="s">
        <v>542</v>
      </c>
      <c r="J9" s="328" t="s">
        <v>367</v>
      </c>
      <c r="K9" s="267" t="s">
        <v>365</v>
      </c>
      <c r="L9" s="453" t="s">
        <v>545</v>
      </c>
      <c r="M9" s="264"/>
      <c r="N9" s="895"/>
      <c r="O9" s="277">
        <v>35000</v>
      </c>
      <c r="P9" s="277"/>
      <c r="Q9" s="277"/>
      <c r="R9" s="277"/>
      <c r="S9" s="277"/>
      <c r="T9" s="277"/>
      <c r="U9" s="277"/>
      <c r="V9" s="277"/>
      <c r="W9" s="501"/>
      <c r="X9" s="501"/>
      <c r="Y9" s="501"/>
      <c r="Z9" s="501"/>
      <c r="AA9" s="501"/>
      <c r="AB9" s="501"/>
    </row>
    <row r="10" spans="1:28" s="245" customFormat="1" ht="30" customHeight="1" x14ac:dyDescent="0.2">
      <c r="A10" s="502">
        <v>211</v>
      </c>
      <c r="B10" s="503">
        <v>8156</v>
      </c>
      <c r="C10" s="504" t="s">
        <v>436</v>
      </c>
      <c r="D10" s="312" t="s">
        <v>515</v>
      </c>
      <c r="E10" s="505">
        <v>2008</v>
      </c>
      <c r="F10" s="506">
        <v>846</v>
      </c>
      <c r="G10" s="507" t="s">
        <v>220</v>
      </c>
      <c r="H10" s="503">
        <v>22</v>
      </c>
      <c r="I10" s="508" t="s">
        <v>5</v>
      </c>
      <c r="J10" s="340" t="s">
        <v>365</v>
      </c>
      <c r="K10" s="267" t="s">
        <v>365</v>
      </c>
      <c r="L10" s="453"/>
      <c r="M10" s="501"/>
      <c r="N10" s="918"/>
      <c r="O10" s="501"/>
      <c r="P10" s="501">
        <v>20000</v>
      </c>
      <c r="Q10" s="501"/>
      <c r="R10" s="501"/>
      <c r="S10" s="501"/>
      <c r="T10" s="501"/>
      <c r="U10" s="501"/>
      <c r="V10" s="501"/>
      <c r="W10" s="501"/>
      <c r="X10" s="501"/>
      <c r="Y10" s="501"/>
      <c r="Z10" s="501"/>
      <c r="AA10" s="501"/>
      <c r="AB10" s="501"/>
    </row>
    <row r="11" spans="1:28" s="245" customFormat="1" ht="30" customHeight="1" x14ac:dyDescent="0.2">
      <c r="A11" s="502">
        <v>212</v>
      </c>
      <c r="B11" s="503">
        <v>8025</v>
      </c>
      <c r="C11" s="504" t="s">
        <v>493</v>
      </c>
      <c r="D11" s="312" t="s">
        <v>515</v>
      </c>
      <c r="E11" s="505">
        <v>2010</v>
      </c>
      <c r="F11" s="506">
        <v>393</v>
      </c>
      <c r="G11" s="507" t="s">
        <v>220</v>
      </c>
      <c r="H11" s="503">
        <v>6</v>
      </c>
      <c r="I11" s="508" t="s">
        <v>130</v>
      </c>
      <c r="J11" s="340" t="s">
        <v>365</v>
      </c>
      <c r="K11" s="509" t="s">
        <v>446</v>
      </c>
      <c r="L11" s="453"/>
      <c r="M11" s="501"/>
      <c r="N11" s="918"/>
      <c r="O11" s="501"/>
      <c r="P11" s="501"/>
      <c r="Q11" s="501">
        <v>40000</v>
      </c>
      <c r="R11" s="501"/>
      <c r="S11" s="501"/>
      <c r="T11" s="501"/>
      <c r="U11" s="501"/>
      <c r="V11" s="501"/>
      <c r="W11" s="501"/>
      <c r="X11" s="501"/>
      <c r="Y11" s="501"/>
      <c r="Z11" s="501">
        <v>40000</v>
      </c>
      <c r="AA11" s="501"/>
      <c r="AB11" s="501"/>
    </row>
    <row r="12" spans="1:28" s="245" customFormat="1" ht="30" customHeight="1" x14ac:dyDescent="0.2">
      <c r="A12" s="510">
        <v>214</v>
      </c>
      <c r="B12" s="274">
        <v>5354</v>
      </c>
      <c r="C12" s="511" t="s">
        <v>265</v>
      </c>
      <c r="D12" s="275" t="s">
        <v>69</v>
      </c>
      <c r="E12" s="512">
        <v>1998</v>
      </c>
      <c r="F12" s="310">
        <v>3958</v>
      </c>
      <c r="G12" s="506" t="s">
        <v>98</v>
      </c>
      <c r="H12" s="274">
        <v>315</v>
      </c>
      <c r="I12" s="508" t="s">
        <v>5</v>
      </c>
      <c r="J12" s="328" t="s">
        <v>367</v>
      </c>
      <c r="K12" s="509" t="s">
        <v>446</v>
      </c>
      <c r="L12" s="453"/>
      <c r="M12" s="501"/>
      <c r="N12" s="918"/>
      <c r="O12" s="501">
        <v>85000</v>
      </c>
      <c r="P12" s="501"/>
      <c r="Q12" s="501"/>
      <c r="R12" s="501"/>
      <c r="S12" s="501"/>
      <c r="T12" s="501"/>
      <c r="U12" s="501"/>
      <c r="V12" s="501"/>
      <c r="W12" s="501"/>
      <c r="X12" s="501"/>
      <c r="Y12" s="501"/>
      <c r="Z12" s="501"/>
      <c r="AA12" s="501"/>
      <c r="AB12" s="501"/>
    </row>
    <row r="13" spans="1:28" s="245" customFormat="1" ht="30" customHeight="1" x14ac:dyDescent="0.2">
      <c r="A13" s="510">
        <v>221</v>
      </c>
      <c r="B13" s="274">
        <v>9860</v>
      </c>
      <c r="C13" s="511" t="s">
        <v>623</v>
      </c>
      <c r="D13" s="275" t="s">
        <v>261</v>
      </c>
      <c r="E13" s="240">
        <v>2015</v>
      </c>
      <c r="F13" s="306"/>
      <c r="G13" s="513">
        <v>7246</v>
      </c>
      <c r="H13" s="240">
        <v>2409</v>
      </c>
      <c r="I13" s="277" t="s">
        <v>5</v>
      </c>
      <c r="J13" s="340" t="s">
        <v>365</v>
      </c>
      <c r="K13" s="340" t="s">
        <v>365</v>
      </c>
      <c r="L13" s="453"/>
      <c r="M13" s="501"/>
      <c r="N13" s="918"/>
      <c r="O13" s="501"/>
      <c r="P13" s="501"/>
      <c r="Q13" s="501"/>
      <c r="R13" s="501"/>
      <c r="S13" s="501"/>
      <c r="T13" s="501"/>
      <c r="U13" s="501"/>
      <c r="V13" s="501"/>
      <c r="W13" s="501"/>
      <c r="X13" s="501"/>
      <c r="Y13" s="501"/>
      <c r="Z13" s="501"/>
      <c r="AA13" s="501"/>
      <c r="AB13" s="501">
        <v>40000</v>
      </c>
    </row>
    <row r="14" spans="1:28" s="245" customFormat="1" ht="30" customHeight="1" x14ac:dyDescent="0.2">
      <c r="A14" s="510">
        <v>224</v>
      </c>
      <c r="B14" s="274"/>
      <c r="C14" s="511" t="s">
        <v>270</v>
      </c>
      <c r="D14" s="312" t="s">
        <v>515</v>
      </c>
      <c r="E14" s="512">
        <v>2001</v>
      </c>
      <c r="F14" s="310">
        <v>1572</v>
      </c>
      <c r="G14" s="513" t="s">
        <v>240</v>
      </c>
      <c r="H14" s="274">
        <v>61</v>
      </c>
      <c r="I14" s="508" t="s">
        <v>5</v>
      </c>
      <c r="J14" s="328" t="s">
        <v>367</v>
      </c>
      <c r="K14" s="509" t="s">
        <v>446</v>
      </c>
      <c r="L14" s="453"/>
      <c r="M14" s="501"/>
      <c r="N14" s="918">
        <v>65000</v>
      </c>
      <c r="O14" s="501"/>
      <c r="P14" s="501"/>
      <c r="Q14" s="501"/>
      <c r="R14" s="501"/>
      <c r="S14" s="501"/>
      <c r="T14" s="501"/>
      <c r="U14" s="501"/>
      <c r="V14" s="501"/>
      <c r="W14" s="501"/>
      <c r="X14" s="501"/>
      <c r="Y14" s="501"/>
      <c r="Z14" s="501"/>
      <c r="AA14" s="501"/>
      <c r="AB14" s="501"/>
    </row>
    <row r="15" spans="1:28" s="245" customFormat="1" ht="30" customHeight="1" x14ac:dyDescent="0.2">
      <c r="A15" s="510">
        <v>225</v>
      </c>
      <c r="B15" s="274">
        <v>8132</v>
      </c>
      <c r="C15" s="511" t="s">
        <v>546</v>
      </c>
      <c r="D15" s="275" t="s">
        <v>69</v>
      </c>
      <c r="E15" s="512">
        <v>2012</v>
      </c>
      <c r="F15" s="310">
        <v>932</v>
      </c>
      <c r="G15" s="513" t="s">
        <v>98</v>
      </c>
      <c r="H15" s="274">
        <v>226</v>
      </c>
      <c r="I15" s="508" t="s">
        <v>5</v>
      </c>
      <c r="J15" s="340" t="s">
        <v>365</v>
      </c>
      <c r="K15" s="267" t="s">
        <v>365</v>
      </c>
      <c r="L15" s="453"/>
      <c r="M15" s="501"/>
      <c r="N15" s="918"/>
      <c r="O15" s="501"/>
      <c r="P15" s="501">
        <v>70000</v>
      </c>
      <c r="Q15" s="501"/>
      <c r="R15" s="501"/>
      <c r="S15" s="501"/>
      <c r="T15" s="501"/>
      <c r="U15" s="501"/>
      <c r="V15" s="501">
        <v>70000</v>
      </c>
      <c r="W15" s="501"/>
      <c r="X15" s="501"/>
      <c r="Y15" s="501"/>
      <c r="Z15" s="501"/>
      <c r="AA15" s="501"/>
      <c r="AB15" s="501"/>
    </row>
    <row r="16" spans="1:28" s="245" customFormat="1" ht="30" customHeight="1" x14ac:dyDescent="0.2">
      <c r="A16" s="510">
        <v>229</v>
      </c>
      <c r="B16" s="274">
        <v>9634</v>
      </c>
      <c r="C16" s="511" t="s">
        <v>624</v>
      </c>
      <c r="D16" s="275" t="s">
        <v>69</v>
      </c>
      <c r="E16" s="512">
        <v>2014</v>
      </c>
      <c r="F16" s="310">
        <v>289</v>
      </c>
      <c r="G16" s="513"/>
      <c r="H16" s="274">
        <v>161</v>
      </c>
      <c r="I16" s="508" t="s">
        <v>5</v>
      </c>
      <c r="J16" s="340" t="s">
        <v>365</v>
      </c>
      <c r="K16" s="267" t="s">
        <v>365</v>
      </c>
      <c r="L16" s="453"/>
      <c r="M16" s="501"/>
      <c r="N16" s="918"/>
      <c r="O16" s="501"/>
      <c r="P16" s="501"/>
      <c r="Q16" s="501"/>
      <c r="R16" s="501"/>
      <c r="S16" s="501"/>
      <c r="T16" s="501"/>
      <c r="U16" s="501"/>
      <c r="V16" s="501">
        <v>30000</v>
      </c>
      <c r="W16" s="501"/>
      <c r="X16" s="501"/>
      <c r="Y16" s="501"/>
      <c r="Z16" s="501"/>
      <c r="AA16" s="501"/>
      <c r="AB16" s="501"/>
    </row>
    <row r="17" spans="1:30" s="245" customFormat="1" ht="30" customHeight="1" x14ac:dyDescent="0.2">
      <c r="A17" s="510">
        <v>233</v>
      </c>
      <c r="B17" s="274">
        <v>8173</v>
      </c>
      <c r="C17" s="511" t="s">
        <v>547</v>
      </c>
      <c r="D17" s="275" t="s">
        <v>69</v>
      </c>
      <c r="E17" s="512">
        <v>2012</v>
      </c>
      <c r="F17" s="310" t="s">
        <v>220</v>
      </c>
      <c r="G17" s="513">
        <v>2981</v>
      </c>
      <c r="H17" s="274">
        <v>2089</v>
      </c>
      <c r="I17" s="508" t="s">
        <v>5</v>
      </c>
      <c r="J17" s="340" t="s">
        <v>365</v>
      </c>
      <c r="K17" s="267" t="s">
        <v>365</v>
      </c>
      <c r="L17" s="453"/>
      <c r="M17" s="501"/>
      <c r="N17" s="918"/>
      <c r="O17" s="501">
        <v>10000</v>
      </c>
      <c r="P17" s="501"/>
      <c r="Q17" s="501"/>
      <c r="R17" s="501"/>
      <c r="S17" s="501"/>
      <c r="T17" s="501">
        <v>10000</v>
      </c>
      <c r="U17" s="501"/>
      <c r="V17" s="501"/>
      <c r="W17" s="501"/>
      <c r="X17" s="501"/>
      <c r="Y17" s="501">
        <v>10000</v>
      </c>
      <c r="Z17" s="501"/>
      <c r="AA17" s="501"/>
      <c r="AB17" s="501"/>
    </row>
    <row r="18" spans="1:30" s="245" customFormat="1" ht="30" customHeight="1" x14ac:dyDescent="0.2">
      <c r="A18" s="510">
        <v>239</v>
      </c>
      <c r="B18" s="274">
        <v>9595</v>
      </c>
      <c r="C18" s="511" t="s">
        <v>566</v>
      </c>
      <c r="D18" s="275" t="s">
        <v>69</v>
      </c>
      <c r="E18" s="512">
        <v>2013</v>
      </c>
      <c r="F18" s="310">
        <v>1256</v>
      </c>
      <c r="G18" s="513" t="s">
        <v>240</v>
      </c>
      <c r="H18" s="274">
        <v>396</v>
      </c>
      <c r="I18" s="508" t="s">
        <v>5</v>
      </c>
      <c r="J18" s="340" t="s">
        <v>365</v>
      </c>
      <c r="K18" s="267" t="s">
        <v>365</v>
      </c>
      <c r="L18" s="760"/>
      <c r="M18" s="501"/>
      <c r="N18" s="918"/>
      <c r="O18" s="501"/>
      <c r="P18" s="501"/>
      <c r="Q18" s="501"/>
      <c r="R18" s="501"/>
      <c r="S18" s="501">
        <v>40000</v>
      </c>
      <c r="T18" s="501"/>
      <c r="U18" s="501"/>
      <c r="V18" s="501"/>
      <c r="W18" s="501"/>
      <c r="X18" s="501"/>
      <c r="Y18" s="501"/>
      <c r="Z18" s="501"/>
      <c r="AA18" s="501">
        <v>40000</v>
      </c>
      <c r="AB18" s="501"/>
    </row>
    <row r="19" spans="1:30" s="245" customFormat="1" ht="30" customHeight="1" x14ac:dyDescent="0.2">
      <c r="A19" s="510">
        <v>241</v>
      </c>
      <c r="B19" s="274">
        <v>9634</v>
      </c>
      <c r="C19" s="511" t="s">
        <v>581</v>
      </c>
      <c r="D19" s="275" t="s">
        <v>280</v>
      </c>
      <c r="E19" s="512">
        <v>2014</v>
      </c>
      <c r="F19" s="310">
        <v>650</v>
      </c>
      <c r="G19" s="513"/>
      <c r="H19" s="274">
        <v>242</v>
      </c>
      <c r="I19" s="508" t="s">
        <v>5</v>
      </c>
      <c r="J19" s="340" t="s">
        <v>365</v>
      </c>
      <c r="K19" s="267" t="s">
        <v>365</v>
      </c>
      <c r="L19" s="453"/>
      <c r="M19" s="501"/>
      <c r="N19" s="918"/>
      <c r="O19" s="501"/>
      <c r="P19" s="501"/>
      <c r="Q19" s="501"/>
      <c r="R19" s="501"/>
      <c r="S19" s="501"/>
      <c r="T19" s="501"/>
      <c r="U19" s="501"/>
      <c r="V19" s="501"/>
      <c r="W19" s="501">
        <v>93000</v>
      </c>
      <c r="X19" s="501"/>
      <c r="Y19" s="501"/>
      <c r="Z19" s="501"/>
      <c r="AA19" s="501"/>
      <c r="AB19" s="501"/>
    </row>
    <row r="20" spans="1:30" s="245" customFormat="1" ht="30" customHeight="1" x14ac:dyDescent="0.2">
      <c r="A20" s="510">
        <v>243</v>
      </c>
      <c r="B20" s="274"/>
      <c r="C20" s="511" t="s">
        <v>45</v>
      </c>
      <c r="D20" s="312" t="s">
        <v>69</v>
      </c>
      <c r="E20" s="512">
        <v>2000</v>
      </c>
      <c r="F20" s="506" t="s">
        <v>98</v>
      </c>
      <c r="G20" s="506">
        <v>76099</v>
      </c>
      <c r="H20" s="442">
        <v>1783</v>
      </c>
      <c r="I20" s="277" t="s">
        <v>5</v>
      </c>
      <c r="J20" s="328" t="s">
        <v>367</v>
      </c>
      <c r="K20" s="267" t="s">
        <v>365</v>
      </c>
      <c r="L20" s="453" t="s">
        <v>654</v>
      </c>
      <c r="M20" s="501">
        <v>45000</v>
      </c>
      <c r="N20" s="918"/>
      <c r="O20" s="501"/>
      <c r="P20" s="501"/>
      <c r="Q20" s="501"/>
      <c r="R20" s="501"/>
      <c r="S20" s="501"/>
      <c r="T20" s="501"/>
      <c r="U20" s="501">
        <v>30000</v>
      </c>
      <c r="V20" s="501"/>
      <c r="W20" s="501"/>
      <c r="X20" s="501"/>
      <c r="Y20" s="501"/>
      <c r="Z20" s="501"/>
      <c r="AA20" s="501"/>
      <c r="AB20" s="501"/>
    </row>
    <row r="21" spans="1:30" s="245" customFormat="1" ht="30" customHeight="1" x14ac:dyDescent="0.2">
      <c r="A21" s="510">
        <v>245</v>
      </c>
      <c r="B21" s="274">
        <v>9651</v>
      </c>
      <c r="C21" s="511" t="s">
        <v>581</v>
      </c>
      <c r="D21" s="312" t="s">
        <v>69</v>
      </c>
      <c r="E21" s="512">
        <v>2013</v>
      </c>
      <c r="F21" s="506">
        <v>996</v>
      </c>
      <c r="G21" s="506">
        <v>1492</v>
      </c>
      <c r="H21" s="442">
        <v>573</v>
      </c>
      <c r="I21" s="508" t="s">
        <v>5</v>
      </c>
      <c r="J21" s="340" t="s">
        <v>365</v>
      </c>
      <c r="K21" s="267" t="s">
        <v>365</v>
      </c>
      <c r="L21" s="453"/>
      <c r="M21" s="501"/>
      <c r="N21" s="918"/>
      <c r="O21" s="501"/>
      <c r="P21" s="501"/>
      <c r="Q21" s="501"/>
      <c r="R21" s="501"/>
      <c r="S21" s="501"/>
      <c r="T21" s="501">
        <v>96000</v>
      </c>
      <c r="U21" s="501"/>
      <c r="V21" s="501"/>
      <c r="W21" s="501"/>
      <c r="X21" s="501"/>
      <c r="Y21" s="501"/>
      <c r="Z21" s="501"/>
      <c r="AA21" s="501"/>
      <c r="AB21" s="501"/>
      <c r="AD21" s="245">
        <v>96000</v>
      </c>
    </row>
    <row r="22" spans="1:30" s="245" customFormat="1" ht="30" customHeight="1" x14ac:dyDescent="0.2">
      <c r="A22" s="510">
        <v>246</v>
      </c>
      <c r="B22" s="274"/>
      <c r="C22" s="511" t="s">
        <v>411</v>
      </c>
      <c r="D22" s="242" t="s">
        <v>262</v>
      </c>
      <c r="E22" s="512">
        <v>2002</v>
      </c>
      <c r="F22" s="70">
        <v>2362</v>
      </c>
      <c r="G22" s="506">
        <v>8403</v>
      </c>
      <c r="H22" s="442">
        <v>176</v>
      </c>
      <c r="I22" s="508" t="s">
        <v>5</v>
      </c>
      <c r="J22" s="328" t="s">
        <v>367</v>
      </c>
      <c r="K22" s="509" t="s">
        <v>446</v>
      </c>
      <c r="L22" s="1030" t="s">
        <v>727</v>
      </c>
      <c r="M22" s="501"/>
      <c r="N22" s="918">
        <v>170000</v>
      </c>
      <c r="O22" s="501"/>
      <c r="P22" s="501"/>
      <c r="Q22" s="501"/>
      <c r="R22" s="501"/>
      <c r="S22" s="501"/>
      <c r="T22" s="501"/>
      <c r="U22" s="501"/>
      <c r="V22" s="501"/>
      <c r="W22" s="501"/>
      <c r="X22" s="501"/>
      <c r="Y22" s="501"/>
      <c r="Z22" s="501">
        <v>150000</v>
      </c>
      <c r="AA22" s="501"/>
      <c r="AB22" s="501"/>
    </row>
    <row r="23" spans="1:30" s="245" customFormat="1" ht="30" customHeight="1" x14ac:dyDescent="0.2">
      <c r="A23" s="510">
        <v>248</v>
      </c>
      <c r="B23" s="274">
        <v>9597</v>
      </c>
      <c r="C23" s="511" t="s">
        <v>582</v>
      </c>
      <c r="D23" s="242" t="s">
        <v>262</v>
      </c>
      <c r="E23" s="512">
        <v>2013</v>
      </c>
      <c r="F23" s="70">
        <v>29</v>
      </c>
      <c r="G23" s="506" t="s">
        <v>220</v>
      </c>
      <c r="H23" s="442">
        <v>17</v>
      </c>
      <c r="I23" s="508" t="s">
        <v>5</v>
      </c>
      <c r="J23" s="340" t="s">
        <v>365</v>
      </c>
      <c r="K23" s="267" t="s">
        <v>365</v>
      </c>
      <c r="L23" s="453"/>
      <c r="M23" s="501"/>
      <c r="N23" s="918"/>
      <c r="O23" s="501"/>
      <c r="P23" s="501"/>
      <c r="Q23" s="501"/>
      <c r="R23" s="501"/>
      <c r="S23" s="501"/>
      <c r="T23" s="501"/>
      <c r="U23" s="501"/>
      <c r="V23" s="501"/>
      <c r="W23" s="501"/>
      <c r="X23" s="501"/>
      <c r="Y23" s="501"/>
      <c r="Z23" s="501"/>
      <c r="AA23" s="501">
        <v>45000</v>
      </c>
      <c r="AB23" s="501"/>
    </row>
    <row r="24" spans="1:30" s="245" customFormat="1" ht="30" customHeight="1" x14ac:dyDescent="0.2">
      <c r="A24" s="510">
        <v>252</v>
      </c>
      <c r="B24" s="274">
        <v>8083</v>
      </c>
      <c r="C24" s="511" t="s">
        <v>464</v>
      </c>
      <c r="D24" s="242" t="s">
        <v>69</v>
      </c>
      <c r="E24" s="512">
        <v>1998</v>
      </c>
      <c r="F24" s="506"/>
      <c r="G24" s="506">
        <v>61037</v>
      </c>
      <c r="H24" s="442">
        <v>1250</v>
      </c>
      <c r="I24" s="277" t="s">
        <v>5</v>
      </c>
      <c r="J24" s="328" t="s">
        <v>367</v>
      </c>
      <c r="K24" s="267" t="s">
        <v>365</v>
      </c>
      <c r="L24" s="453" t="s">
        <v>651</v>
      </c>
      <c r="M24" s="501"/>
      <c r="N24" s="918"/>
      <c r="O24" s="501">
        <v>30000</v>
      </c>
      <c r="P24" s="501"/>
      <c r="Q24" s="501"/>
      <c r="R24" s="501"/>
      <c r="S24" s="501"/>
      <c r="T24" s="501"/>
      <c r="U24" s="501"/>
      <c r="V24" s="501"/>
      <c r="W24" s="501"/>
      <c r="X24" s="501"/>
      <c r="Y24" s="501"/>
      <c r="Z24" s="501"/>
      <c r="AA24" s="501"/>
      <c r="AB24" s="501">
        <v>30000</v>
      </c>
    </row>
    <row r="25" spans="1:30" s="245" customFormat="1" ht="30" customHeight="1" x14ac:dyDescent="0.2">
      <c r="A25" s="510">
        <v>253</v>
      </c>
      <c r="B25" s="274">
        <v>8084</v>
      </c>
      <c r="C25" s="511" t="s">
        <v>437</v>
      </c>
      <c r="D25" s="242" t="s">
        <v>69</v>
      </c>
      <c r="E25" s="512">
        <v>2000</v>
      </c>
      <c r="F25" s="506"/>
      <c r="G25" s="506">
        <v>62733</v>
      </c>
      <c r="H25" s="442">
        <v>7182</v>
      </c>
      <c r="I25" s="277" t="s">
        <v>5</v>
      </c>
      <c r="J25" s="328" t="s">
        <v>367</v>
      </c>
      <c r="K25" s="267" t="s">
        <v>365</v>
      </c>
      <c r="L25" s="453" t="s">
        <v>651</v>
      </c>
      <c r="M25" s="501"/>
      <c r="N25" s="918"/>
      <c r="O25" s="501">
        <v>30000</v>
      </c>
      <c r="P25" s="501"/>
      <c r="Q25" s="501"/>
      <c r="R25" s="501"/>
      <c r="S25" s="501"/>
      <c r="T25" s="501"/>
      <c r="U25" s="501"/>
      <c r="V25" s="501"/>
      <c r="W25" s="501"/>
      <c r="X25" s="501"/>
      <c r="Y25" s="501"/>
      <c r="Z25" s="501"/>
      <c r="AA25" s="501"/>
      <c r="AB25" s="501">
        <v>30000</v>
      </c>
    </row>
    <row r="26" spans="1:30" s="245" customFormat="1" ht="30" customHeight="1" x14ac:dyDescent="0.2">
      <c r="A26" s="510">
        <v>255</v>
      </c>
      <c r="B26" s="274">
        <v>8085</v>
      </c>
      <c r="C26" s="511" t="s">
        <v>464</v>
      </c>
      <c r="D26" s="242" t="s">
        <v>69</v>
      </c>
      <c r="E26" s="512">
        <v>1996</v>
      </c>
      <c r="F26" s="506"/>
      <c r="G26" s="506">
        <v>49172</v>
      </c>
      <c r="H26" s="442">
        <v>2392</v>
      </c>
      <c r="I26" s="277" t="s">
        <v>5</v>
      </c>
      <c r="J26" s="328" t="s">
        <v>367</v>
      </c>
      <c r="K26" s="267" t="s">
        <v>365</v>
      </c>
      <c r="L26" s="453" t="s">
        <v>651</v>
      </c>
      <c r="M26" s="501"/>
      <c r="N26" s="918"/>
      <c r="O26" s="501">
        <v>30000</v>
      </c>
      <c r="P26" s="501"/>
      <c r="Q26" s="501"/>
      <c r="R26" s="501"/>
      <c r="S26" s="501"/>
      <c r="T26" s="501"/>
      <c r="U26" s="501"/>
      <c r="V26" s="501"/>
      <c r="W26" s="501"/>
      <c r="X26" s="501"/>
      <c r="Y26" s="501"/>
      <c r="Z26" s="501"/>
      <c r="AA26" s="501"/>
      <c r="AB26" s="501">
        <v>30000</v>
      </c>
    </row>
    <row r="27" spans="1:30" s="245" customFormat="1" ht="30" customHeight="1" x14ac:dyDescent="0.2">
      <c r="A27" s="510">
        <v>256</v>
      </c>
      <c r="B27" s="274"/>
      <c r="C27" s="511" t="s">
        <v>465</v>
      </c>
      <c r="D27" s="242" t="s">
        <v>69</v>
      </c>
      <c r="E27" s="512">
        <v>2009</v>
      </c>
      <c r="F27" s="506" t="s">
        <v>220</v>
      </c>
      <c r="G27" s="506" t="s">
        <v>98</v>
      </c>
      <c r="H27" s="442" t="s">
        <v>220</v>
      </c>
      <c r="I27" s="508" t="s">
        <v>5</v>
      </c>
      <c r="J27" s="340" t="s">
        <v>365</v>
      </c>
      <c r="K27" s="267" t="s">
        <v>220</v>
      </c>
      <c r="L27" s="453"/>
      <c r="M27" s="501"/>
      <c r="N27" s="918"/>
      <c r="O27" s="501"/>
      <c r="P27" s="501">
        <v>13000</v>
      </c>
      <c r="Q27" s="501"/>
      <c r="R27" s="501"/>
      <c r="S27" s="501"/>
      <c r="T27" s="501"/>
      <c r="U27" s="501"/>
      <c r="V27" s="501"/>
      <c r="W27" s="501"/>
      <c r="X27" s="501"/>
      <c r="Y27" s="501"/>
      <c r="Z27" s="501"/>
      <c r="AA27" s="501"/>
      <c r="AB27" s="501"/>
    </row>
    <row r="28" spans="1:30" s="245" customFormat="1" ht="30" customHeight="1" x14ac:dyDescent="0.2">
      <c r="A28" s="510">
        <v>258</v>
      </c>
      <c r="B28" s="274">
        <v>9623</v>
      </c>
      <c r="C28" s="511" t="s">
        <v>583</v>
      </c>
      <c r="D28" s="242" t="s">
        <v>69</v>
      </c>
      <c r="E28" s="512">
        <v>2013</v>
      </c>
      <c r="F28" s="506">
        <v>122</v>
      </c>
      <c r="G28" s="506" t="s">
        <v>220</v>
      </c>
      <c r="H28" s="442">
        <v>76</v>
      </c>
      <c r="I28" s="508" t="s">
        <v>5</v>
      </c>
      <c r="J28" s="340" t="s">
        <v>365</v>
      </c>
      <c r="K28" s="340" t="s">
        <v>365</v>
      </c>
      <c r="L28" s="453"/>
      <c r="M28" s="501"/>
      <c r="N28" s="918"/>
      <c r="O28" s="501"/>
      <c r="P28" s="501"/>
      <c r="Q28" s="501"/>
      <c r="R28" s="501"/>
      <c r="S28" s="501"/>
      <c r="T28" s="501"/>
      <c r="U28" s="501"/>
      <c r="V28" s="501"/>
      <c r="W28" s="501"/>
      <c r="X28" s="501"/>
      <c r="Y28" s="501"/>
      <c r="Z28" s="501"/>
      <c r="AA28" s="501"/>
      <c r="AB28" s="501"/>
    </row>
    <row r="29" spans="1:30" s="245" customFormat="1" ht="30" customHeight="1" x14ac:dyDescent="0.2">
      <c r="A29" s="510">
        <v>259</v>
      </c>
      <c r="B29" s="274">
        <v>9829</v>
      </c>
      <c r="C29" s="511" t="s">
        <v>679</v>
      </c>
      <c r="D29" s="242" t="s">
        <v>69</v>
      </c>
      <c r="E29" s="512">
        <v>2015</v>
      </c>
      <c r="F29" s="506">
        <v>45</v>
      </c>
      <c r="G29" s="506"/>
      <c r="H29" s="442">
        <v>1</v>
      </c>
      <c r="I29" s="508" t="s">
        <v>5</v>
      </c>
      <c r="J29" s="340" t="s">
        <v>365</v>
      </c>
      <c r="K29" s="340" t="s">
        <v>365</v>
      </c>
      <c r="L29" s="453"/>
      <c r="M29" s="501"/>
      <c r="N29" s="918"/>
      <c r="O29" s="501"/>
      <c r="P29" s="501"/>
      <c r="Q29" s="501"/>
      <c r="R29" s="501"/>
      <c r="S29" s="501"/>
      <c r="T29" s="501"/>
      <c r="U29" s="501"/>
      <c r="V29" s="501"/>
      <c r="W29" s="501"/>
      <c r="X29" s="501"/>
      <c r="Y29" s="501"/>
      <c r="Z29" s="501"/>
      <c r="AA29" s="501"/>
      <c r="AB29" s="501"/>
    </row>
    <row r="30" spans="1:30" s="245" customFormat="1" ht="30" customHeight="1" x14ac:dyDescent="0.2">
      <c r="A30" s="370">
        <v>262</v>
      </c>
      <c r="B30" s="240">
        <v>6682</v>
      </c>
      <c r="C30" s="249" t="s">
        <v>282</v>
      </c>
      <c r="D30" s="249" t="s">
        <v>69</v>
      </c>
      <c r="E30" s="240">
        <v>2004</v>
      </c>
      <c r="F30" s="306">
        <v>5495</v>
      </c>
      <c r="G30" s="513" t="s">
        <v>98</v>
      </c>
      <c r="H30" s="240">
        <v>428</v>
      </c>
      <c r="I30" s="508" t="s">
        <v>5</v>
      </c>
      <c r="J30" s="328" t="s">
        <v>367</v>
      </c>
      <c r="K30" s="509" t="s">
        <v>446</v>
      </c>
      <c r="L30" s="453"/>
      <c r="M30" s="501"/>
      <c r="N30" s="918">
        <v>90000</v>
      </c>
      <c r="O30" s="501"/>
      <c r="P30" s="501"/>
      <c r="Q30" s="501"/>
      <c r="R30" s="501"/>
      <c r="S30" s="501"/>
      <c r="T30" s="501"/>
      <c r="U30" s="501"/>
      <c r="V30" s="501"/>
      <c r="W30" s="501"/>
      <c r="X30" s="501"/>
      <c r="Y30" s="501">
        <v>36000</v>
      </c>
      <c r="Z30" s="501"/>
      <c r="AA30" s="501"/>
      <c r="AB30" s="501"/>
    </row>
    <row r="31" spans="1:30" s="245" customFormat="1" ht="30" customHeight="1" x14ac:dyDescent="0.2">
      <c r="A31" s="370">
        <v>264</v>
      </c>
      <c r="B31" s="240">
        <v>9654</v>
      </c>
      <c r="C31" s="249" t="s">
        <v>578</v>
      </c>
      <c r="D31" s="249" t="s">
        <v>579</v>
      </c>
      <c r="E31" s="240">
        <v>2013</v>
      </c>
      <c r="F31" s="306" t="s">
        <v>1</v>
      </c>
      <c r="G31" s="513">
        <v>8767</v>
      </c>
      <c r="H31" s="240">
        <v>3042</v>
      </c>
      <c r="I31" s="508" t="s">
        <v>5</v>
      </c>
      <c r="J31" s="340" t="s">
        <v>365</v>
      </c>
      <c r="K31" s="340" t="s">
        <v>365</v>
      </c>
      <c r="L31" s="453"/>
      <c r="M31" s="501"/>
      <c r="N31" s="918"/>
      <c r="O31" s="501"/>
      <c r="P31" s="501"/>
      <c r="Q31" s="501"/>
      <c r="R31" s="501"/>
      <c r="S31" s="501"/>
      <c r="T31" s="501"/>
      <c r="U31" s="501">
        <v>50000</v>
      </c>
      <c r="V31" s="501"/>
      <c r="W31" s="501"/>
      <c r="X31" s="501"/>
      <c r="Y31" s="501"/>
      <c r="Z31" s="501"/>
      <c r="AA31" s="501"/>
      <c r="AB31" s="501"/>
    </row>
    <row r="32" spans="1:30" s="245" customFormat="1" ht="30" customHeight="1" x14ac:dyDescent="0.2">
      <c r="A32" s="514">
        <v>265</v>
      </c>
      <c r="B32" s="240">
        <v>5325</v>
      </c>
      <c r="C32" s="495" t="s">
        <v>283</v>
      </c>
      <c r="D32" s="242" t="s">
        <v>69</v>
      </c>
      <c r="E32" s="515">
        <v>1999</v>
      </c>
      <c r="F32" s="513" t="s">
        <v>98</v>
      </c>
      <c r="G32" s="513">
        <v>78730</v>
      </c>
      <c r="H32" s="371">
        <v>2239</v>
      </c>
      <c r="I32" s="277" t="s">
        <v>5</v>
      </c>
      <c r="J32" s="326" t="s">
        <v>368</v>
      </c>
      <c r="K32" s="509" t="s">
        <v>446</v>
      </c>
      <c r="L32" s="453"/>
      <c r="M32" s="501">
        <v>30000</v>
      </c>
      <c r="N32" s="918"/>
      <c r="O32" s="501"/>
      <c r="P32" s="501"/>
      <c r="Q32" s="501"/>
      <c r="R32" s="501"/>
      <c r="S32" s="501">
        <v>32000</v>
      </c>
      <c r="T32" s="501"/>
      <c r="U32" s="501"/>
      <c r="V32" s="501"/>
      <c r="W32" s="501"/>
      <c r="X32" s="501"/>
      <c r="Y32" s="501"/>
      <c r="Z32" s="501"/>
      <c r="AA32" s="501"/>
      <c r="AB32" s="501"/>
    </row>
    <row r="33" spans="1:28" s="245" customFormat="1" ht="30" customHeight="1" x14ac:dyDescent="0.2">
      <c r="A33" s="516">
        <v>272</v>
      </c>
      <c r="B33" s="517">
        <v>6626</v>
      </c>
      <c r="C33" s="518" t="s">
        <v>281</v>
      </c>
      <c r="D33" s="807" t="s">
        <v>69</v>
      </c>
      <c r="E33" s="520">
        <v>2004</v>
      </c>
      <c r="F33" s="513">
        <v>57458</v>
      </c>
      <c r="G33" s="521">
        <v>81233</v>
      </c>
      <c r="H33" s="519">
        <v>8815</v>
      </c>
      <c r="I33" s="277" t="s">
        <v>266</v>
      </c>
      <c r="J33" s="340" t="s">
        <v>365</v>
      </c>
      <c r="K33" s="509" t="s">
        <v>446</v>
      </c>
      <c r="L33" s="453"/>
      <c r="M33" s="501"/>
      <c r="N33" s="918"/>
      <c r="O33" s="501">
        <v>30000</v>
      </c>
      <c r="P33" s="501"/>
      <c r="Q33" s="501"/>
      <c r="R33" s="501"/>
      <c r="S33" s="501"/>
      <c r="T33" s="501"/>
      <c r="U33" s="501"/>
      <c r="V33" s="501"/>
      <c r="W33" s="501"/>
      <c r="X33" s="501"/>
      <c r="Y33" s="501"/>
      <c r="Z33" s="501"/>
      <c r="AA33" s="501"/>
      <c r="AB33" s="501"/>
    </row>
    <row r="34" spans="1:28" s="245" customFormat="1" ht="30" customHeight="1" x14ac:dyDescent="0.2">
      <c r="A34" s="514">
        <v>275</v>
      </c>
      <c r="B34" s="240">
        <v>8002</v>
      </c>
      <c r="C34" s="495" t="s">
        <v>315</v>
      </c>
      <c r="D34" s="242" t="s">
        <v>280</v>
      </c>
      <c r="E34" s="515">
        <v>2006</v>
      </c>
      <c r="F34" s="513">
        <v>3349</v>
      </c>
      <c r="G34" s="513" t="s">
        <v>98</v>
      </c>
      <c r="H34" s="371">
        <v>210</v>
      </c>
      <c r="I34" s="508" t="s">
        <v>5</v>
      </c>
      <c r="J34" s="340" t="s">
        <v>365</v>
      </c>
      <c r="K34" s="509" t="s">
        <v>446</v>
      </c>
      <c r="L34" s="453"/>
      <c r="M34" s="501"/>
      <c r="N34" s="918">
        <v>40000</v>
      </c>
      <c r="O34" s="501"/>
      <c r="P34" s="501"/>
      <c r="Q34" s="501"/>
      <c r="R34" s="501"/>
      <c r="S34" s="501"/>
      <c r="T34" s="501"/>
      <c r="U34" s="501">
        <v>40000</v>
      </c>
      <c r="V34" s="501"/>
      <c r="W34" s="501"/>
      <c r="X34" s="501"/>
      <c r="Y34" s="501"/>
      <c r="Z34" s="501"/>
      <c r="AA34" s="501"/>
      <c r="AB34" s="501"/>
    </row>
    <row r="35" spans="1:28" s="245" customFormat="1" ht="30" customHeight="1" x14ac:dyDescent="0.2">
      <c r="A35" s="514">
        <v>276</v>
      </c>
      <c r="B35" s="240"/>
      <c r="C35" s="495" t="s">
        <v>315</v>
      </c>
      <c r="D35" s="242" t="s">
        <v>280</v>
      </c>
      <c r="E35" s="515">
        <v>2005</v>
      </c>
      <c r="F35" s="513">
        <v>3088</v>
      </c>
      <c r="G35" s="513" t="s">
        <v>98</v>
      </c>
      <c r="H35" s="371">
        <v>529</v>
      </c>
      <c r="I35" s="508" t="s">
        <v>5</v>
      </c>
      <c r="J35" s="340" t="s">
        <v>365</v>
      </c>
      <c r="K35" s="509" t="s">
        <v>446</v>
      </c>
      <c r="L35" s="453"/>
      <c r="M35" s="501"/>
      <c r="N35" s="918">
        <v>40000</v>
      </c>
      <c r="O35" s="501"/>
      <c r="P35" s="501"/>
      <c r="Q35" s="501"/>
      <c r="R35" s="501"/>
      <c r="S35" s="501"/>
      <c r="T35" s="501"/>
      <c r="U35" s="501"/>
      <c r="V35" s="501"/>
      <c r="W35" s="501"/>
      <c r="X35" s="501"/>
      <c r="Y35" s="501"/>
      <c r="Z35" s="501"/>
      <c r="AA35" s="501"/>
      <c r="AB35" s="501"/>
    </row>
    <row r="36" spans="1:28" s="245" customFormat="1" ht="30" customHeight="1" x14ac:dyDescent="0.2">
      <c r="A36" s="514">
        <v>277</v>
      </c>
      <c r="B36" s="240">
        <v>9629</v>
      </c>
      <c r="C36" s="495" t="s">
        <v>620</v>
      </c>
      <c r="D36" s="242" t="s">
        <v>621</v>
      </c>
      <c r="E36" s="515">
        <v>2014</v>
      </c>
      <c r="F36" s="513">
        <v>419</v>
      </c>
      <c r="G36" s="513"/>
      <c r="H36" s="371">
        <v>289</v>
      </c>
      <c r="I36" s="508" t="s">
        <v>266</v>
      </c>
      <c r="J36" s="340" t="s">
        <v>365</v>
      </c>
      <c r="K36" s="509" t="s">
        <v>446</v>
      </c>
      <c r="L36" s="760"/>
      <c r="M36" s="501"/>
      <c r="N36" s="918"/>
      <c r="O36" s="501"/>
      <c r="P36" s="501"/>
      <c r="Q36" s="501"/>
      <c r="R36" s="501"/>
      <c r="S36" s="501"/>
      <c r="T36" s="501"/>
      <c r="U36" s="501"/>
      <c r="V36" s="501"/>
      <c r="W36" s="501"/>
      <c r="X36" s="501"/>
      <c r="Y36" s="501"/>
      <c r="Z36" s="501"/>
      <c r="AA36" s="501">
        <v>60000</v>
      </c>
      <c r="AB36" s="501"/>
    </row>
    <row r="37" spans="1:28" s="245" customFormat="1" ht="30" customHeight="1" x14ac:dyDescent="0.2">
      <c r="A37" s="514">
        <v>286</v>
      </c>
      <c r="B37" s="240">
        <v>8003</v>
      </c>
      <c r="C37" s="495" t="s">
        <v>289</v>
      </c>
      <c r="D37" s="242" t="s">
        <v>280</v>
      </c>
      <c r="E37" s="515">
        <v>2006</v>
      </c>
      <c r="F37" s="513">
        <v>4671</v>
      </c>
      <c r="G37" s="513"/>
      <c r="H37" s="371">
        <v>441</v>
      </c>
      <c r="I37" s="508" t="s">
        <v>5</v>
      </c>
      <c r="J37" s="267" t="s">
        <v>364</v>
      </c>
      <c r="K37" s="509" t="s">
        <v>446</v>
      </c>
      <c r="L37" s="453"/>
      <c r="M37" s="501"/>
      <c r="N37" s="918"/>
      <c r="O37" s="501"/>
      <c r="P37" s="501">
        <v>90000</v>
      </c>
      <c r="Q37" s="501"/>
      <c r="R37" s="501"/>
      <c r="S37" s="501"/>
      <c r="T37" s="501"/>
      <c r="U37" s="501"/>
      <c r="V37" s="501"/>
      <c r="W37" s="501"/>
      <c r="X37" s="501"/>
      <c r="Y37" s="501"/>
      <c r="Z37" s="501">
        <v>90000</v>
      </c>
      <c r="AA37" s="501"/>
      <c r="AB37" s="501"/>
    </row>
    <row r="38" spans="1:28" s="245" customFormat="1" ht="30" customHeight="1" x14ac:dyDescent="0.2">
      <c r="A38" s="514">
        <v>287</v>
      </c>
      <c r="B38" s="240">
        <v>8005</v>
      </c>
      <c r="C38" s="495" t="s">
        <v>348</v>
      </c>
      <c r="D38" s="242" t="s">
        <v>69</v>
      </c>
      <c r="E38" s="515">
        <v>2006</v>
      </c>
      <c r="F38" s="513">
        <v>1498</v>
      </c>
      <c r="G38" s="513" t="s">
        <v>1</v>
      </c>
      <c r="H38" s="371">
        <v>132</v>
      </c>
      <c r="I38" s="508" t="s">
        <v>5</v>
      </c>
      <c r="J38" s="328" t="s">
        <v>367</v>
      </c>
      <c r="K38" s="267" t="s">
        <v>365</v>
      </c>
      <c r="L38" s="453"/>
      <c r="M38" s="501"/>
      <c r="N38" s="918"/>
      <c r="O38" s="501">
        <v>40000</v>
      </c>
      <c r="P38" s="501"/>
      <c r="Q38" s="501"/>
      <c r="R38" s="501"/>
      <c r="S38" s="501"/>
      <c r="T38" s="501"/>
      <c r="U38" s="501"/>
      <c r="V38" s="501"/>
      <c r="W38" s="501"/>
      <c r="X38" s="501"/>
      <c r="Y38" s="501"/>
      <c r="Z38" s="501"/>
      <c r="AA38" s="501"/>
      <c r="AB38" s="501"/>
    </row>
    <row r="39" spans="1:28" s="245" customFormat="1" ht="30" customHeight="1" x14ac:dyDescent="0.2">
      <c r="A39" s="514">
        <v>289</v>
      </c>
      <c r="B39" s="240">
        <v>8011</v>
      </c>
      <c r="C39" s="495" t="s">
        <v>348</v>
      </c>
      <c r="D39" s="242" t="s">
        <v>69</v>
      </c>
      <c r="E39" s="515">
        <v>2006</v>
      </c>
      <c r="F39" s="513">
        <v>1285</v>
      </c>
      <c r="G39" s="513" t="s">
        <v>1</v>
      </c>
      <c r="H39" s="371">
        <v>124</v>
      </c>
      <c r="I39" s="508" t="s">
        <v>5</v>
      </c>
      <c r="J39" s="328" t="s">
        <v>367</v>
      </c>
      <c r="K39" s="267" t="s">
        <v>365</v>
      </c>
      <c r="L39" s="453"/>
      <c r="M39" s="501"/>
      <c r="N39" s="918"/>
      <c r="O39" s="501">
        <v>40000</v>
      </c>
      <c r="P39" s="501"/>
      <c r="Q39" s="501"/>
      <c r="R39" s="501"/>
      <c r="S39" s="501"/>
      <c r="T39" s="501"/>
      <c r="U39" s="501"/>
      <c r="V39" s="501"/>
      <c r="W39" s="501"/>
      <c r="X39" s="501"/>
      <c r="Y39" s="501"/>
      <c r="Z39" s="501"/>
      <c r="AA39" s="501"/>
      <c r="AB39" s="501"/>
    </row>
    <row r="40" spans="1:28" s="245" customFormat="1" ht="30" customHeight="1" x14ac:dyDescent="0.2">
      <c r="A40" s="514">
        <v>294</v>
      </c>
      <c r="B40" s="240">
        <v>9636</v>
      </c>
      <c r="C40" s="495" t="s">
        <v>318</v>
      </c>
      <c r="D40" s="242" t="s">
        <v>69</v>
      </c>
      <c r="E40" s="515">
        <v>2014</v>
      </c>
      <c r="F40" s="513"/>
      <c r="G40" s="513">
        <v>8756</v>
      </c>
      <c r="H40" s="371">
        <v>5001</v>
      </c>
      <c r="I40" s="277" t="s">
        <v>266</v>
      </c>
      <c r="J40" s="340" t="s">
        <v>365</v>
      </c>
      <c r="K40" s="509" t="s">
        <v>446</v>
      </c>
      <c r="L40" s="453"/>
      <c r="M40" s="501"/>
      <c r="N40" s="918"/>
      <c r="O40" s="501"/>
      <c r="P40" s="501"/>
      <c r="Q40" s="501"/>
      <c r="R40" s="501"/>
      <c r="S40" s="501"/>
      <c r="T40" s="501"/>
      <c r="U40" s="501"/>
      <c r="V40" s="501"/>
      <c r="W40" s="501">
        <v>35000</v>
      </c>
      <c r="X40" s="501"/>
      <c r="Y40" s="501"/>
      <c r="Z40" s="501"/>
      <c r="AA40" s="501"/>
      <c r="AB40" s="501"/>
    </row>
    <row r="41" spans="1:28" s="245" customFormat="1" ht="30" customHeight="1" x14ac:dyDescent="0.2">
      <c r="A41" s="510">
        <v>295</v>
      </c>
      <c r="B41" s="274">
        <v>9634</v>
      </c>
      <c r="C41" s="511" t="s">
        <v>581</v>
      </c>
      <c r="D41" s="275" t="s">
        <v>280</v>
      </c>
      <c r="E41" s="512">
        <v>2014</v>
      </c>
      <c r="F41" s="310">
        <v>0</v>
      </c>
      <c r="G41" s="513">
        <v>345</v>
      </c>
      <c r="H41" s="274">
        <v>120</v>
      </c>
      <c r="I41" s="508" t="s">
        <v>5</v>
      </c>
      <c r="J41" s="340" t="s">
        <v>365</v>
      </c>
      <c r="K41" s="267" t="s">
        <v>365</v>
      </c>
      <c r="L41" s="453"/>
      <c r="M41" s="501"/>
      <c r="N41" s="918"/>
      <c r="O41" s="501"/>
      <c r="P41" s="501"/>
      <c r="Q41" s="501"/>
      <c r="R41" s="501"/>
      <c r="S41" s="501"/>
      <c r="T41" s="501"/>
      <c r="U41" s="501"/>
      <c r="V41" s="501"/>
      <c r="W41" s="501">
        <v>93000</v>
      </c>
      <c r="X41" s="501"/>
      <c r="Y41" s="501"/>
      <c r="Z41" s="501"/>
      <c r="AA41" s="501"/>
      <c r="AB41" s="501"/>
    </row>
    <row r="42" spans="1:28" s="245" customFormat="1" ht="30" customHeight="1" x14ac:dyDescent="0.2">
      <c r="A42" s="514">
        <v>298</v>
      </c>
      <c r="B42" s="240">
        <v>8002</v>
      </c>
      <c r="C42" s="495" t="s">
        <v>315</v>
      </c>
      <c r="D42" s="242" t="s">
        <v>280</v>
      </c>
      <c r="E42" s="515">
        <v>2007</v>
      </c>
      <c r="F42" s="513">
        <v>3260</v>
      </c>
      <c r="G42" s="513" t="s">
        <v>239</v>
      </c>
      <c r="H42" s="371">
        <v>434</v>
      </c>
      <c r="I42" s="508" t="s">
        <v>5</v>
      </c>
      <c r="J42" s="340" t="s">
        <v>365</v>
      </c>
      <c r="K42" s="509" t="s">
        <v>446</v>
      </c>
      <c r="L42" s="453"/>
      <c r="M42" s="501"/>
      <c r="N42" s="918"/>
      <c r="O42" s="501">
        <v>40000</v>
      </c>
      <c r="P42" s="501"/>
      <c r="Q42" s="501"/>
      <c r="R42" s="501"/>
      <c r="S42" s="501"/>
      <c r="T42" s="501"/>
      <c r="U42" s="501"/>
      <c r="V42" s="501"/>
      <c r="W42" s="501"/>
      <c r="X42" s="501"/>
      <c r="Y42" s="501">
        <v>40000</v>
      </c>
      <c r="Z42" s="501"/>
      <c r="AA42" s="501"/>
      <c r="AB42" s="501"/>
    </row>
    <row r="43" spans="1:28" s="245" customFormat="1" ht="30" customHeight="1" x14ac:dyDescent="0.2">
      <c r="A43" s="514" t="s">
        <v>380</v>
      </c>
      <c r="B43" s="240"/>
      <c r="C43" s="495" t="s">
        <v>383</v>
      </c>
      <c r="D43" s="242" t="s">
        <v>69</v>
      </c>
      <c r="E43" s="515">
        <v>2000</v>
      </c>
      <c r="F43" s="513" t="s">
        <v>98</v>
      </c>
      <c r="G43" s="513" t="s">
        <v>98</v>
      </c>
      <c r="H43" s="371" t="s">
        <v>98</v>
      </c>
      <c r="I43" s="508" t="s">
        <v>5</v>
      </c>
      <c r="J43" s="326" t="s">
        <v>368</v>
      </c>
      <c r="K43" s="369" t="s">
        <v>220</v>
      </c>
      <c r="L43" s="522"/>
      <c r="M43" s="277"/>
      <c r="N43" s="880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</row>
    <row r="44" spans="1:28" s="245" customFormat="1" ht="30" customHeight="1" x14ac:dyDescent="0.2">
      <c r="A44" s="514" t="s">
        <v>381</v>
      </c>
      <c r="B44" s="240"/>
      <c r="C44" s="495" t="s">
        <v>383</v>
      </c>
      <c r="D44" s="242" t="s">
        <v>69</v>
      </c>
      <c r="E44" s="515">
        <v>2000</v>
      </c>
      <c r="F44" s="513" t="s">
        <v>98</v>
      </c>
      <c r="G44" s="513" t="s">
        <v>98</v>
      </c>
      <c r="H44" s="371" t="s">
        <v>98</v>
      </c>
      <c r="I44" s="508" t="s">
        <v>5</v>
      </c>
      <c r="J44" s="328" t="s">
        <v>367</v>
      </c>
      <c r="K44" s="369" t="s">
        <v>220</v>
      </c>
      <c r="L44" s="522"/>
      <c r="M44" s="277"/>
      <c r="N44" s="880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</row>
    <row r="45" spans="1:28" s="245" customFormat="1" ht="30" customHeight="1" x14ac:dyDescent="0.2">
      <c r="A45" s="514" t="s">
        <v>382</v>
      </c>
      <c r="B45" s="240"/>
      <c r="C45" s="495" t="s">
        <v>412</v>
      </c>
      <c r="D45" s="242" t="s">
        <v>69</v>
      </c>
      <c r="E45" s="515">
        <v>2005</v>
      </c>
      <c r="F45" s="513" t="s">
        <v>98</v>
      </c>
      <c r="G45" s="513" t="s">
        <v>98</v>
      </c>
      <c r="H45" s="371" t="s">
        <v>98</v>
      </c>
      <c r="I45" s="508" t="s">
        <v>5</v>
      </c>
      <c r="J45" s="267" t="s">
        <v>364</v>
      </c>
      <c r="K45" s="369" t="s">
        <v>220</v>
      </c>
      <c r="L45" s="522"/>
      <c r="M45" s="277"/>
      <c r="N45" s="880"/>
      <c r="O45" s="246"/>
      <c r="P45" s="246"/>
      <c r="Q45" s="246">
        <v>10000</v>
      </c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</row>
    <row r="46" spans="1:28" s="245" customFormat="1" ht="30" customHeight="1" x14ac:dyDescent="0.2">
      <c r="A46" s="514" t="s">
        <v>384</v>
      </c>
      <c r="B46" s="240"/>
      <c r="C46" s="495" t="s">
        <v>412</v>
      </c>
      <c r="D46" s="242" t="s">
        <v>69</v>
      </c>
      <c r="E46" s="515">
        <v>2005</v>
      </c>
      <c r="F46" s="513" t="s">
        <v>98</v>
      </c>
      <c r="G46" s="513" t="s">
        <v>98</v>
      </c>
      <c r="H46" s="371" t="s">
        <v>98</v>
      </c>
      <c r="I46" s="508" t="s">
        <v>5</v>
      </c>
      <c r="J46" s="267" t="s">
        <v>364</v>
      </c>
      <c r="K46" s="369" t="s">
        <v>220</v>
      </c>
      <c r="L46" s="522"/>
      <c r="M46" s="277"/>
      <c r="N46" s="880"/>
      <c r="O46" s="246"/>
      <c r="P46" s="246"/>
      <c r="Q46" s="246">
        <v>10000</v>
      </c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</row>
    <row r="47" spans="1:28" s="245" customFormat="1" ht="30" customHeight="1" x14ac:dyDescent="0.2">
      <c r="A47" s="514" t="s">
        <v>385</v>
      </c>
      <c r="B47" s="240"/>
      <c r="C47" s="495" t="s">
        <v>412</v>
      </c>
      <c r="D47" s="242" t="s">
        <v>69</v>
      </c>
      <c r="E47" s="515">
        <v>2006</v>
      </c>
      <c r="F47" s="513" t="s">
        <v>98</v>
      </c>
      <c r="G47" s="513" t="s">
        <v>98</v>
      </c>
      <c r="H47" s="371" t="s">
        <v>98</v>
      </c>
      <c r="I47" s="508" t="s">
        <v>5</v>
      </c>
      <c r="J47" s="267" t="s">
        <v>364</v>
      </c>
      <c r="K47" s="369" t="s">
        <v>220</v>
      </c>
      <c r="L47" s="522"/>
      <c r="M47" s="277"/>
      <c r="N47" s="880"/>
      <c r="O47" s="246"/>
      <c r="P47" s="246"/>
      <c r="Q47" s="246">
        <v>10000</v>
      </c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</row>
    <row r="48" spans="1:28" s="245" customFormat="1" ht="30" customHeight="1" x14ac:dyDescent="0.2">
      <c r="A48" s="514" t="s">
        <v>386</v>
      </c>
      <c r="B48" s="240"/>
      <c r="C48" s="495" t="s">
        <v>387</v>
      </c>
      <c r="D48" s="242" t="s">
        <v>69</v>
      </c>
      <c r="E48" s="515">
        <v>2005</v>
      </c>
      <c r="F48" s="513" t="s">
        <v>98</v>
      </c>
      <c r="G48" s="513" t="s">
        <v>98</v>
      </c>
      <c r="H48" s="371" t="s">
        <v>98</v>
      </c>
      <c r="I48" s="508" t="s">
        <v>5</v>
      </c>
      <c r="J48" s="328" t="s">
        <v>367</v>
      </c>
      <c r="K48" s="369" t="s">
        <v>220</v>
      </c>
      <c r="L48" s="522"/>
      <c r="M48" s="277"/>
      <c r="N48" s="880">
        <v>10000</v>
      </c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</row>
    <row r="49" spans="1:28" s="245" customFormat="1" ht="30" customHeight="1" x14ac:dyDescent="0.2">
      <c r="A49" s="514" t="s">
        <v>388</v>
      </c>
      <c r="B49" s="240"/>
      <c r="C49" s="495" t="s">
        <v>387</v>
      </c>
      <c r="D49" s="242" t="s">
        <v>69</v>
      </c>
      <c r="E49" s="515">
        <v>2005</v>
      </c>
      <c r="F49" s="513" t="s">
        <v>98</v>
      </c>
      <c r="G49" s="513" t="s">
        <v>98</v>
      </c>
      <c r="H49" s="371" t="s">
        <v>98</v>
      </c>
      <c r="I49" s="508" t="s">
        <v>5</v>
      </c>
      <c r="J49" s="328" t="s">
        <v>367</v>
      </c>
      <c r="K49" s="369" t="s">
        <v>220</v>
      </c>
      <c r="L49" s="522"/>
      <c r="M49" s="277"/>
      <c r="N49" s="880"/>
      <c r="O49" s="246">
        <v>10000</v>
      </c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</row>
    <row r="50" spans="1:28" s="245" customFormat="1" ht="30" customHeight="1" x14ac:dyDescent="0.2">
      <c r="A50" s="514" t="s">
        <v>389</v>
      </c>
      <c r="B50" s="240"/>
      <c r="C50" s="495" t="s">
        <v>390</v>
      </c>
      <c r="D50" s="242" t="s">
        <v>69</v>
      </c>
      <c r="E50" s="515">
        <v>2005</v>
      </c>
      <c r="F50" s="513" t="s">
        <v>98</v>
      </c>
      <c r="G50" s="513" t="s">
        <v>98</v>
      </c>
      <c r="H50" s="371" t="s">
        <v>98</v>
      </c>
      <c r="I50" s="508" t="s">
        <v>5</v>
      </c>
      <c r="J50" s="328" t="s">
        <v>367</v>
      </c>
      <c r="K50" s="369" t="s">
        <v>220</v>
      </c>
      <c r="L50" s="522"/>
      <c r="M50" s="277"/>
      <c r="N50" s="880">
        <v>15000</v>
      </c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</row>
    <row r="51" spans="1:28" s="245" customFormat="1" ht="30" customHeight="1" x14ac:dyDescent="0.2">
      <c r="A51" s="514" t="s">
        <v>391</v>
      </c>
      <c r="B51" s="240"/>
      <c r="C51" s="495" t="s">
        <v>392</v>
      </c>
      <c r="D51" s="242" t="s">
        <v>69</v>
      </c>
      <c r="E51" s="515">
        <v>1995</v>
      </c>
      <c r="F51" s="513" t="s">
        <v>98</v>
      </c>
      <c r="G51" s="513" t="s">
        <v>98</v>
      </c>
      <c r="H51" s="371" t="s">
        <v>98</v>
      </c>
      <c r="I51" s="508" t="s">
        <v>5</v>
      </c>
      <c r="J51" s="328" t="s">
        <v>367</v>
      </c>
      <c r="K51" s="369" t="s">
        <v>220</v>
      </c>
      <c r="L51" s="522"/>
      <c r="M51" s="277"/>
      <c r="N51" s="880">
        <v>15000</v>
      </c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</row>
    <row r="52" spans="1:28" s="245" customFormat="1" ht="30" customHeight="1" x14ac:dyDescent="0.2">
      <c r="A52" s="514" t="s">
        <v>393</v>
      </c>
      <c r="B52" s="240"/>
      <c r="C52" s="495" t="s">
        <v>528</v>
      </c>
      <c r="D52" s="242" t="s">
        <v>69</v>
      </c>
      <c r="E52" s="515">
        <v>2006</v>
      </c>
      <c r="F52" s="513" t="s">
        <v>98</v>
      </c>
      <c r="G52" s="513" t="s">
        <v>98</v>
      </c>
      <c r="H52" s="371" t="s">
        <v>98</v>
      </c>
      <c r="I52" s="508" t="s">
        <v>5</v>
      </c>
      <c r="J52" s="267" t="s">
        <v>364</v>
      </c>
      <c r="K52" s="369" t="s">
        <v>220</v>
      </c>
      <c r="L52" s="522"/>
      <c r="M52" s="277"/>
      <c r="N52" s="880"/>
      <c r="O52" s="246"/>
      <c r="P52" s="246"/>
      <c r="Q52" s="246"/>
      <c r="R52" s="246"/>
      <c r="S52" s="246">
        <v>15000</v>
      </c>
      <c r="T52" s="246"/>
      <c r="U52" s="246"/>
      <c r="V52" s="246"/>
      <c r="W52" s="246"/>
      <c r="X52" s="246"/>
      <c r="Y52" s="246"/>
      <c r="Z52" s="246"/>
      <c r="AA52" s="246"/>
      <c r="AB52" s="246"/>
    </row>
    <row r="53" spans="1:28" s="245" customFormat="1" ht="30" customHeight="1" x14ac:dyDescent="0.2">
      <c r="A53" s="514" t="s">
        <v>339</v>
      </c>
      <c r="B53" s="240">
        <v>6681</v>
      </c>
      <c r="C53" s="495" t="s">
        <v>293</v>
      </c>
      <c r="D53" s="242" t="s">
        <v>69</v>
      </c>
      <c r="E53" s="515">
        <v>2003</v>
      </c>
      <c r="F53" s="513" t="s">
        <v>98</v>
      </c>
      <c r="G53" s="513" t="s">
        <v>98</v>
      </c>
      <c r="H53" s="513" t="s">
        <v>98</v>
      </c>
      <c r="I53" s="508" t="s">
        <v>5</v>
      </c>
      <c r="J53" s="328" t="s">
        <v>367</v>
      </c>
      <c r="K53" s="369" t="s">
        <v>220</v>
      </c>
      <c r="L53" s="522"/>
      <c r="M53" s="497"/>
      <c r="N53" s="881"/>
      <c r="O53" s="244"/>
      <c r="P53" s="244">
        <v>15000</v>
      </c>
      <c r="Q53" s="244"/>
      <c r="R53" s="244"/>
      <c r="S53" s="244"/>
      <c r="T53" s="244">
        <v>15000</v>
      </c>
      <c r="U53" s="244"/>
      <c r="V53" s="244"/>
      <c r="W53" s="244"/>
      <c r="X53" s="244"/>
      <c r="Y53" s="244"/>
      <c r="Z53" s="244"/>
      <c r="AA53" s="244"/>
      <c r="AB53" s="244"/>
    </row>
    <row r="54" spans="1:28" s="245" customFormat="1" ht="30" customHeight="1" x14ac:dyDescent="0.2">
      <c r="A54" s="514" t="s">
        <v>467</v>
      </c>
      <c r="B54" s="240"/>
      <c r="C54" s="495" t="s">
        <v>517</v>
      </c>
      <c r="D54" s="242" t="s">
        <v>69</v>
      </c>
      <c r="E54" s="515">
        <v>1995</v>
      </c>
      <c r="F54" s="376" t="s">
        <v>294</v>
      </c>
      <c r="G54" s="513" t="s">
        <v>294</v>
      </c>
      <c r="H54" s="523" t="s">
        <v>294</v>
      </c>
      <c r="I54" s="508" t="s">
        <v>5</v>
      </c>
      <c r="J54" s="326" t="s">
        <v>368</v>
      </c>
      <c r="K54" s="369" t="s">
        <v>220</v>
      </c>
      <c r="L54" s="522"/>
      <c r="M54" s="497"/>
      <c r="N54" s="881"/>
      <c r="O54" s="244"/>
      <c r="P54" s="244"/>
      <c r="Q54" s="244">
        <v>12000</v>
      </c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</row>
    <row r="55" spans="1:28" s="293" customFormat="1" ht="30" customHeight="1" x14ac:dyDescent="0.2">
      <c r="A55" s="524"/>
      <c r="B55" s="288"/>
      <c r="C55" s="525" t="s">
        <v>635</v>
      </c>
      <c r="D55" s="526" t="s">
        <v>707</v>
      </c>
      <c r="E55" s="526">
        <v>1</v>
      </c>
      <c r="F55" s="527" t="s">
        <v>220</v>
      </c>
      <c r="G55" s="527" t="s">
        <v>220</v>
      </c>
      <c r="H55" s="288" t="s">
        <v>220</v>
      </c>
      <c r="I55" s="508" t="s">
        <v>643</v>
      </c>
      <c r="J55" s="528" t="s">
        <v>556</v>
      </c>
      <c r="K55" s="369" t="s">
        <v>220</v>
      </c>
      <c r="L55" s="973"/>
      <c r="M55" s="277">
        <v>31000</v>
      </c>
      <c r="N55" s="880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</row>
    <row r="56" spans="1:28" s="293" customFormat="1" ht="30" customHeight="1" x14ac:dyDescent="0.2">
      <c r="A56" s="524"/>
      <c r="B56" s="288"/>
      <c r="C56" s="525" t="s">
        <v>636</v>
      </c>
      <c r="D56" s="526" t="s">
        <v>707</v>
      </c>
      <c r="E56" s="526">
        <v>1</v>
      </c>
      <c r="F56" s="527" t="s">
        <v>220</v>
      </c>
      <c r="G56" s="527" t="s">
        <v>220</v>
      </c>
      <c r="H56" s="288" t="s">
        <v>220</v>
      </c>
      <c r="I56" s="277" t="s">
        <v>643</v>
      </c>
      <c r="J56" s="528" t="s">
        <v>556</v>
      </c>
      <c r="K56" s="369" t="s">
        <v>220</v>
      </c>
      <c r="L56" s="973" t="s">
        <v>702</v>
      </c>
      <c r="M56" s="277"/>
      <c r="N56" s="880">
        <v>10500</v>
      </c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</row>
    <row r="57" spans="1:28" s="293" customFormat="1" ht="30" customHeight="1" x14ac:dyDescent="0.2">
      <c r="A57" s="524"/>
      <c r="B57" s="288"/>
      <c r="C57" s="525" t="s">
        <v>637</v>
      </c>
      <c r="D57" s="526" t="s">
        <v>707</v>
      </c>
      <c r="E57" s="526">
        <v>1</v>
      </c>
      <c r="F57" s="527" t="s">
        <v>220</v>
      </c>
      <c r="G57" s="527" t="s">
        <v>220</v>
      </c>
      <c r="H57" s="288" t="s">
        <v>220</v>
      </c>
      <c r="I57" s="508" t="s">
        <v>643</v>
      </c>
      <c r="J57" s="528" t="s">
        <v>556</v>
      </c>
      <c r="K57" s="369" t="s">
        <v>220</v>
      </c>
      <c r="L57" s="973"/>
      <c r="M57" s="277">
        <v>10000</v>
      </c>
      <c r="N57" s="880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</row>
    <row r="58" spans="1:28" s="293" customFormat="1" ht="30" customHeight="1" x14ac:dyDescent="0.2">
      <c r="A58" s="524"/>
      <c r="B58" s="288"/>
      <c r="C58" s="525" t="s">
        <v>638</v>
      </c>
      <c r="D58" s="526" t="s">
        <v>707</v>
      </c>
      <c r="E58" s="526">
        <v>1</v>
      </c>
      <c r="F58" s="527" t="s">
        <v>220</v>
      </c>
      <c r="G58" s="527" t="s">
        <v>220</v>
      </c>
      <c r="H58" s="288" t="s">
        <v>220</v>
      </c>
      <c r="I58" s="277" t="s">
        <v>643</v>
      </c>
      <c r="J58" s="528" t="s">
        <v>556</v>
      </c>
      <c r="K58" s="369" t="s">
        <v>220</v>
      </c>
      <c r="L58" s="973" t="s">
        <v>702</v>
      </c>
      <c r="M58" s="277"/>
      <c r="N58" s="880">
        <v>5000</v>
      </c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</row>
    <row r="59" spans="1:28" s="293" customFormat="1" ht="30" customHeight="1" x14ac:dyDescent="0.2">
      <c r="A59" s="524"/>
      <c r="B59" s="288"/>
      <c r="C59" s="525" t="s">
        <v>639</v>
      </c>
      <c r="D59" s="526" t="s">
        <v>707</v>
      </c>
      <c r="E59" s="526">
        <v>1</v>
      </c>
      <c r="F59" s="527" t="s">
        <v>220</v>
      </c>
      <c r="G59" s="527" t="s">
        <v>220</v>
      </c>
      <c r="H59" s="288" t="s">
        <v>220</v>
      </c>
      <c r="I59" s="277" t="s">
        <v>643</v>
      </c>
      <c r="J59" s="528" t="s">
        <v>556</v>
      </c>
      <c r="K59" s="369" t="s">
        <v>220</v>
      </c>
      <c r="L59" s="973"/>
      <c r="M59" s="277">
        <v>30000</v>
      </c>
      <c r="N59" s="880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</row>
    <row r="60" spans="1:28" s="293" customFormat="1" ht="30" customHeight="1" x14ac:dyDescent="0.2">
      <c r="A60" s="524"/>
      <c r="B60" s="288"/>
      <c r="C60" s="525" t="s">
        <v>640</v>
      </c>
      <c r="D60" s="526" t="s">
        <v>707</v>
      </c>
      <c r="E60" s="526">
        <v>1</v>
      </c>
      <c r="F60" s="527" t="s">
        <v>220</v>
      </c>
      <c r="G60" s="527" t="s">
        <v>220</v>
      </c>
      <c r="H60" s="288" t="s">
        <v>220</v>
      </c>
      <c r="I60" s="508" t="s">
        <v>643</v>
      </c>
      <c r="J60" s="528" t="s">
        <v>556</v>
      </c>
      <c r="K60" s="369" t="s">
        <v>220</v>
      </c>
      <c r="L60" s="973" t="s">
        <v>726</v>
      </c>
      <c r="M60" s="277"/>
      <c r="N60" s="880">
        <v>27000</v>
      </c>
      <c r="O60" s="292">
        <v>27000</v>
      </c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</row>
    <row r="61" spans="1:28" s="293" customFormat="1" ht="30" customHeight="1" x14ac:dyDescent="0.2">
      <c r="A61" s="524"/>
      <c r="B61" s="288"/>
      <c r="C61" s="525" t="s">
        <v>387</v>
      </c>
      <c r="D61" s="526" t="s">
        <v>707</v>
      </c>
      <c r="E61" s="526">
        <v>1</v>
      </c>
      <c r="F61" s="527" t="s">
        <v>220</v>
      </c>
      <c r="G61" s="527" t="s">
        <v>220</v>
      </c>
      <c r="H61" s="288" t="s">
        <v>220</v>
      </c>
      <c r="I61" s="508" t="s">
        <v>643</v>
      </c>
      <c r="J61" s="528" t="s">
        <v>556</v>
      </c>
      <c r="K61" s="369" t="s">
        <v>220</v>
      </c>
      <c r="L61" s="973" t="s">
        <v>702</v>
      </c>
      <c r="M61" s="277"/>
      <c r="N61" s="880">
        <v>8000</v>
      </c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</row>
    <row r="62" spans="1:28" s="293" customFormat="1" ht="30" customHeight="1" x14ac:dyDescent="0.2">
      <c r="A62" s="524"/>
      <c r="B62" s="288"/>
      <c r="C62" s="525" t="s">
        <v>644</v>
      </c>
      <c r="D62" s="526" t="s">
        <v>707</v>
      </c>
      <c r="E62" s="526" t="s">
        <v>641</v>
      </c>
      <c r="F62" s="527" t="s">
        <v>220</v>
      </c>
      <c r="G62" s="527" t="s">
        <v>220</v>
      </c>
      <c r="H62" s="288" t="s">
        <v>220</v>
      </c>
      <c r="I62" s="277" t="s">
        <v>643</v>
      </c>
      <c r="J62" s="528" t="s">
        <v>556</v>
      </c>
      <c r="K62" s="369" t="s">
        <v>220</v>
      </c>
      <c r="L62" s="973"/>
      <c r="M62" s="277">
        <v>5000</v>
      </c>
      <c r="N62" s="880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</row>
    <row r="63" spans="1:28" s="293" customFormat="1" ht="30" customHeight="1" x14ac:dyDescent="0.2">
      <c r="A63" s="524"/>
      <c r="B63" s="288"/>
      <c r="C63" s="525" t="s">
        <v>642</v>
      </c>
      <c r="D63" s="526" t="s">
        <v>707</v>
      </c>
      <c r="E63" s="526" t="s">
        <v>641</v>
      </c>
      <c r="F63" s="527" t="s">
        <v>220</v>
      </c>
      <c r="G63" s="527" t="s">
        <v>220</v>
      </c>
      <c r="H63" s="288" t="s">
        <v>220</v>
      </c>
      <c r="I63" s="508" t="s">
        <v>643</v>
      </c>
      <c r="J63" s="528" t="s">
        <v>556</v>
      </c>
      <c r="K63" s="369" t="s">
        <v>220</v>
      </c>
      <c r="L63" s="973"/>
      <c r="M63" s="277"/>
      <c r="N63" s="880">
        <v>90000</v>
      </c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</row>
    <row r="64" spans="1:28" s="293" customFormat="1" ht="30" customHeight="1" x14ac:dyDescent="0.2">
      <c r="A64" s="524"/>
      <c r="B64" s="288"/>
      <c r="C64" s="525" t="s">
        <v>685</v>
      </c>
      <c r="D64" s="526" t="s">
        <v>707</v>
      </c>
      <c r="E64" s="526" t="s">
        <v>641</v>
      </c>
      <c r="F64" s="527" t="s">
        <v>220</v>
      </c>
      <c r="G64" s="527" t="s">
        <v>220</v>
      </c>
      <c r="H64" s="288" t="s">
        <v>220</v>
      </c>
      <c r="I64" s="277" t="s">
        <v>266</v>
      </c>
      <c r="J64" s="528" t="s">
        <v>556</v>
      </c>
      <c r="K64" s="369" t="s">
        <v>220</v>
      </c>
      <c r="L64" s="973"/>
      <c r="M64" s="277"/>
      <c r="N64" s="880">
        <v>45000</v>
      </c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</row>
    <row r="65" spans="1:28" s="293" customFormat="1" ht="30" customHeight="1" x14ac:dyDescent="0.2">
      <c r="A65" s="524"/>
      <c r="B65" s="288"/>
      <c r="C65" s="525" t="s">
        <v>79</v>
      </c>
      <c r="D65" s="526" t="s">
        <v>69</v>
      </c>
      <c r="E65" s="526">
        <v>1</v>
      </c>
      <c r="F65" s="527" t="s">
        <v>220</v>
      </c>
      <c r="G65" s="527" t="s">
        <v>220</v>
      </c>
      <c r="H65" s="288" t="s">
        <v>220</v>
      </c>
      <c r="I65" s="277" t="s">
        <v>266</v>
      </c>
      <c r="J65" s="528" t="s">
        <v>556</v>
      </c>
      <c r="K65" s="369" t="s">
        <v>220</v>
      </c>
      <c r="L65" s="973" t="s">
        <v>1</v>
      </c>
      <c r="M65" s="277"/>
      <c r="N65" s="880">
        <v>90000</v>
      </c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</row>
    <row r="66" spans="1:28" s="293" customFormat="1" ht="30" customHeight="1" x14ac:dyDescent="0.2">
      <c r="A66" s="524"/>
      <c r="B66" s="288"/>
      <c r="C66" s="525" t="s">
        <v>717</v>
      </c>
      <c r="D66" s="526" t="s">
        <v>707</v>
      </c>
      <c r="E66" s="526">
        <v>1</v>
      </c>
      <c r="F66" s="527" t="s">
        <v>220</v>
      </c>
      <c r="G66" s="527" t="s">
        <v>220</v>
      </c>
      <c r="H66" s="288" t="s">
        <v>220</v>
      </c>
      <c r="I66" s="508" t="s">
        <v>647</v>
      </c>
      <c r="J66" s="528" t="s">
        <v>556</v>
      </c>
      <c r="K66" s="369" t="s">
        <v>220</v>
      </c>
      <c r="L66" s="973" t="s">
        <v>702</v>
      </c>
      <c r="M66" s="277"/>
      <c r="N66" s="880">
        <v>80000</v>
      </c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</row>
    <row r="67" spans="1:28" s="293" customFormat="1" ht="30" customHeight="1" x14ac:dyDescent="0.2">
      <c r="A67" s="524"/>
      <c r="B67" s="288"/>
      <c r="C67" s="525" t="s">
        <v>655</v>
      </c>
      <c r="D67" s="526" t="s">
        <v>708</v>
      </c>
      <c r="E67" s="526">
        <v>1</v>
      </c>
      <c r="F67" s="288" t="s">
        <v>220</v>
      </c>
      <c r="G67" s="288" t="s">
        <v>220</v>
      </c>
      <c r="H67" s="288" t="s">
        <v>220</v>
      </c>
      <c r="I67" s="508" t="s">
        <v>647</v>
      </c>
      <c r="J67" s="528" t="s">
        <v>556</v>
      </c>
      <c r="K67" s="369" t="s">
        <v>220</v>
      </c>
      <c r="L67" s="973"/>
      <c r="M67" s="277"/>
      <c r="N67" s="880">
        <v>8000</v>
      </c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</row>
    <row r="68" spans="1:28" s="293" customFormat="1" ht="30" customHeight="1" x14ac:dyDescent="0.2">
      <c r="A68" s="524"/>
      <c r="B68" s="288"/>
      <c r="C68" s="525" t="s">
        <v>648</v>
      </c>
      <c r="D68" s="526" t="s">
        <v>708</v>
      </c>
      <c r="E68" s="526">
        <v>1</v>
      </c>
      <c r="F68" s="288" t="s">
        <v>220</v>
      </c>
      <c r="G68" s="288" t="s">
        <v>220</v>
      </c>
      <c r="H68" s="288" t="s">
        <v>220</v>
      </c>
      <c r="I68" s="508" t="s">
        <v>647</v>
      </c>
      <c r="J68" s="528" t="s">
        <v>556</v>
      </c>
      <c r="K68" s="369" t="s">
        <v>220</v>
      </c>
      <c r="L68" s="973"/>
      <c r="M68" s="277"/>
      <c r="N68" s="880">
        <v>14000</v>
      </c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</row>
    <row r="69" spans="1:28" s="293" customFormat="1" ht="30" customHeight="1" x14ac:dyDescent="0.2">
      <c r="A69" s="524"/>
      <c r="B69" s="288"/>
      <c r="C69" s="525" t="s">
        <v>649</v>
      </c>
      <c r="D69" s="526" t="s">
        <v>708</v>
      </c>
      <c r="E69" s="526">
        <v>1</v>
      </c>
      <c r="F69" s="288" t="s">
        <v>220</v>
      </c>
      <c r="G69" s="288" t="s">
        <v>220</v>
      </c>
      <c r="H69" s="288" t="s">
        <v>220</v>
      </c>
      <c r="I69" s="508" t="s">
        <v>647</v>
      </c>
      <c r="J69" s="528" t="s">
        <v>556</v>
      </c>
      <c r="K69" s="369" t="s">
        <v>220</v>
      </c>
      <c r="L69" s="973">
        <v>60000</v>
      </c>
      <c r="M69" s="277"/>
      <c r="N69" s="880">
        <v>78000</v>
      </c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</row>
    <row r="70" spans="1:28" s="293" customFormat="1" ht="30" customHeight="1" x14ac:dyDescent="0.2">
      <c r="A70" s="524"/>
      <c r="B70" s="288"/>
      <c r="C70" s="525" t="s">
        <v>650</v>
      </c>
      <c r="D70" s="526" t="s">
        <v>707</v>
      </c>
      <c r="E70" s="526">
        <v>1</v>
      </c>
      <c r="F70" s="288" t="s">
        <v>220</v>
      </c>
      <c r="G70" s="288" t="s">
        <v>220</v>
      </c>
      <c r="H70" s="288" t="s">
        <v>220</v>
      </c>
      <c r="I70" s="508" t="s">
        <v>647</v>
      </c>
      <c r="J70" s="528" t="s">
        <v>556</v>
      </c>
      <c r="K70" s="369" t="s">
        <v>220</v>
      </c>
      <c r="L70" s="973"/>
      <c r="M70" s="277"/>
      <c r="N70" s="880"/>
      <c r="O70" s="292">
        <v>18000</v>
      </c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</row>
    <row r="71" spans="1:28" s="293" customFormat="1" ht="30" customHeight="1" x14ac:dyDescent="0.2">
      <c r="A71" s="524"/>
      <c r="B71" s="288"/>
      <c r="C71" s="525" t="s">
        <v>217</v>
      </c>
      <c r="D71" s="526" t="s">
        <v>707</v>
      </c>
      <c r="E71" s="526">
        <v>1</v>
      </c>
      <c r="F71" s="288" t="s">
        <v>220</v>
      </c>
      <c r="G71" s="288" t="s">
        <v>220</v>
      </c>
      <c r="H71" s="288" t="s">
        <v>220</v>
      </c>
      <c r="I71" s="508" t="s">
        <v>643</v>
      </c>
      <c r="J71" s="528" t="s">
        <v>556</v>
      </c>
      <c r="K71" s="369" t="s">
        <v>220</v>
      </c>
      <c r="L71" s="973" t="s">
        <v>693</v>
      </c>
      <c r="M71" s="277"/>
      <c r="N71" s="880">
        <v>40000</v>
      </c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</row>
    <row r="72" spans="1:28" s="293" customFormat="1" ht="30" customHeight="1" x14ac:dyDescent="0.2">
      <c r="A72" s="524"/>
      <c r="B72" s="288"/>
      <c r="C72" s="525" t="s">
        <v>621</v>
      </c>
      <c r="D72" s="526" t="s">
        <v>707</v>
      </c>
      <c r="E72" s="526">
        <v>1</v>
      </c>
      <c r="F72" s="288" t="s">
        <v>220</v>
      </c>
      <c r="G72" s="288" t="s">
        <v>220</v>
      </c>
      <c r="H72" s="288" t="s">
        <v>220</v>
      </c>
      <c r="I72" s="508" t="s">
        <v>647</v>
      </c>
      <c r="J72" s="528" t="s">
        <v>556</v>
      </c>
      <c r="K72" s="369" t="s">
        <v>220</v>
      </c>
      <c r="L72" s="973"/>
      <c r="M72" s="277"/>
      <c r="N72" s="880">
        <v>45000</v>
      </c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</row>
    <row r="73" spans="1:28" s="293" customFormat="1" ht="30" customHeight="1" x14ac:dyDescent="0.2">
      <c r="A73" s="524"/>
      <c r="B73" s="288"/>
      <c r="C73" s="525" t="s">
        <v>723</v>
      </c>
      <c r="D73" s="526" t="s">
        <v>707</v>
      </c>
      <c r="E73" s="526">
        <v>1</v>
      </c>
      <c r="F73" s="288" t="s">
        <v>98</v>
      </c>
      <c r="G73" s="288" t="s">
        <v>98</v>
      </c>
      <c r="H73" s="288" t="s">
        <v>98</v>
      </c>
      <c r="I73" s="508" t="s">
        <v>643</v>
      </c>
      <c r="J73" s="528" t="s">
        <v>556</v>
      </c>
      <c r="K73" s="369" t="s">
        <v>220</v>
      </c>
      <c r="L73" s="973"/>
      <c r="M73" s="277"/>
      <c r="N73" s="880">
        <v>60000</v>
      </c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</row>
    <row r="74" spans="1:28" s="293" customFormat="1" ht="30" customHeight="1" x14ac:dyDescent="0.2">
      <c r="A74" s="524"/>
      <c r="B74" s="288"/>
      <c r="C74" s="525" t="s">
        <v>724</v>
      </c>
      <c r="D74" s="526" t="s">
        <v>707</v>
      </c>
      <c r="E74" s="526">
        <v>3</v>
      </c>
      <c r="F74" s="288" t="s">
        <v>98</v>
      </c>
      <c r="G74" s="288" t="s">
        <v>98</v>
      </c>
      <c r="H74" s="288" t="s">
        <v>98</v>
      </c>
      <c r="I74" s="508" t="s">
        <v>643</v>
      </c>
      <c r="J74" s="528" t="s">
        <v>556</v>
      </c>
      <c r="K74" s="369" t="s">
        <v>98</v>
      </c>
      <c r="L74" s="973" t="s">
        <v>725</v>
      </c>
      <c r="M74" s="277"/>
      <c r="N74" s="880">
        <v>10000</v>
      </c>
      <c r="O74" s="292">
        <v>20000</v>
      </c>
      <c r="P74" s="292"/>
      <c r="Q74" s="292"/>
      <c r="R74" s="292"/>
      <c r="S74" s="292"/>
      <c r="T74" s="292"/>
      <c r="U74" s="292"/>
      <c r="V74" s="292"/>
      <c r="W74" s="292"/>
      <c r="X74" s="292"/>
      <c r="Y74" s="292"/>
      <c r="Z74" s="292"/>
      <c r="AA74" s="292"/>
      <c r="AB74" s="292"/>
    </row>
    <row r="75" spans="1:28" s="293" customFormat="1" ht="30" customHeight="1" x14ac:dyDescent="0.2">
      <c r="A75" s="524"/>
      <c r="B75" s="288"/>
      <c r="C75" s="525" t="s">
        <v>706</v>
      </c>
      <c r="D75" s="526" t="s">
        <v>707</v>
      </c>
      <c r="E75" s="526">
        <v>1</v>
      </c>
      <c r="F75" s="288" t="s">
        <v>220</v>
      </c>
      <c r="G75" s="288" t="s">
        <v>220</v>
      </c>
      <c r="H75" s="288" t="s">
        <v>220</v>
      </c>
      <c r="I75" s="508" t="s">
        <v>643</v>
      </c>
      <c r="J75" s="528" t="s">
        <v>556</v>
      </c>
      <c r="K75" s="369" t="s">
        <v>220</v>
      </c>
      <c r="L75" s="973"/>
      <c r="M75" s="277"/>
      <c r="N75" s="880">
        <v>20000</v>
      </c>
      <c r="O75" s="292"/>
      <c r="P75" s="292"/>
      <c r="Q75" s="292"/>
      <c r="R75" s="292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</row>
    <row r="76" spans="1:28" s="293" customFormat="1" ht="30" customHeight="1" x14ac:dyDescent="0.2">
      <c r="A76" s="524"/>
      <c r="B76" s="288"/>
      <c r="C76" s="525" t="s">
        <v>709</v>
      </c>
      <c r="D76" s="526" t="s">
        <v>707</v>
      </c>
      <c r="E76" s="526">
        <v>1</v>
      </c>
      <c r="F76" s="288" t="s">
        <v>220</v>
      </c>
      <c r="G76" s="288" t="s">
        <v>220</v>
      </c>
      <c r="H76" s="288" t="s">
        <v>220</v>
      </c>
      <c r="I76" s="508" t="s">
        <v>643</v>
      </c>
      <c r="J76" s="528" t="s">
        <v>556</v>
      </c>
      <c r="K76" s="369" t="s">
        <v>220</v>
      </c>
      <c r="L76" s="973"/>
      <c r="M76" s="277"/>
      <c r="N76" s="880">
        <v>17000</v>
      </c>
      <c r="O76" s="292"/>
      <c r="P76" s="292"/>
      <c r="Q76" s="292"/>
      <c r="R76" s="292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</row>
    <row r="77" spans="1:28" s="293" customFormat="1" ht="30" customHeight="1" x14ac:dyDescent="0.2">
      <c r="A77" s="524"/>
      <c r="B77" s="288"/>
      <c r="C77" s="525" t="s">
        <v>577</v>
      </c>
      <c r="D77" s="526" t="s">
        <v>707</v>
      </c>
      <c r="E77" s="526">
        <v>1</v>
      </c>
      <c r="F77" s="527" t="s">
        <v>220</v>
      </c>
      <c r="G77" s="527" t="s">
        <v>220</v>
      </c>
      <c r="H77" s="288" t="s">
        <v>220</v>
      </c>
      <c r="I77" s="277" t="s">
        <v>266</v>
      </c>
      <c r="J77" s="528" t="s">
        <v>556</v>
      </c>
      <c r="K77" s="369" t="s">
        <v>220</v>
      </c>
      <c r="L77" s="974" t="s">
        <v>652</v>
      </c>
      <c r="M77" s="277">
        <v>90000</v>
      </c>
      <c r="N77" s="880"/>
      <c r="O77" s="292"/>
      <c r="P77" s="292"/>
      <c r="Q77" s="292"/>
      <c r="R77" s="292"/>
      <c r="S77" s="292"/>
      <c r="T77" s="292"/>
      <c r="U77" s="292"/>
      <c r="V77" s="292"/>
      <c r="W77" s="292"/>
      <c r="X77" s="292"/>
      <c r="Y77" s="292"/>
      <c r="Z77" s="292"/>
      <c r="AA77" s="292"/>
      <c r="AB77" s="292"/>
    </row>
    <row r="78" spans="1:28" s="293" customFormat="1" ht="30" customHeight="1" x14ac:dyDescent="0.2">
      <c r="A78" s="524"/>
      <c r="B78" s="288"/>
      <c r="C78" s="525" t="s">
        <v>703</v>
      </c>
      <c r="D78" s="526" t="s">
        <v>707</v>
      </c>
      <c r="E78" s="526">
        <v>1</v>
      </c>
      <c r="F78" s="527" t="s">
        <v>220</v>
      </c>
      <c r="G78" s="527" t="s">
        <v>220</v>
      </c>
      <c r="H78" s="288" t="s">
        <v>220</v>
      </c>
      <c r="I78" s="277" t="s">
        <v>643</v>
      </c>
      <c r="J78" s="528" t="s">
        <v>556</v>
      </c>
      <c r="K78" s="369" t="s">
        <v>220</v>
      </c>
      <c r="L78" s="974" t="s">
        <v>704</v>
      </c>
      <c r="M78" s="277"/>
      <c r="N78" s="880">
        <v>11000</v>
      </c>
      <c r="O78" s="292"/>
      <c r="P78" s="292"/>
      <c r="Q78" s="292"/>
      <c r="R78" s="292"/>
      <c r="S78" s="292"/>
      <c r="T78" s="292"/>
      <c r="U78" s="292"/>
      <c r="V78" s="292"/>
      <c r="W78" s="292"/>
      <c r="X78" s="292"/>
      <c r="Y78" s="292"/>
      <c r="Z78" s="292"/>
      <c r="AA78" s="292"/>
      <c r="AB78" s="292"/>
    </row>
    <row r="79" spans="1:28" s="293" customFormat="1" ht="30" customHeight="1" x14ac:dyDescent="0.2">
      <c r="A79" s="524"/>
      <c r="B79" s="288"/>
      <c r="C79" s="525" t="s">
        <v>703</v>
      </c>
      <c r="D79" s="526" t="s">
        <v>707</v>
      </c>
      <c r="E79" s="526">
        <v>1</v>
      </c>
      <c r="F79" s="527" t="s">
        <v>220</v>
      </c>
      <c r="G79" s="527" t="s">
        <v>220</v>
      </c>
      <c r="H79" s="288" t="s">
        <v>220</v>
      </c>
      <c r="I79" s="277" t="s">
        <v>643</v>
      </c>
      <c r="J79" s="528" t="s">
        <v>556</v>
      </c>
      <c r="K79" s="369" t="s">
        <v>220</v>
      </c>
      <c r="L79" s="974" t="s">
        <v>704</v>
      </c>
      <c r="M79" s="277"/>
      <c r="N79" s="880">
        <v>11000</v>
      </c>
      <c r="O79" s="292"/>
      <c r="P79" s="292"/>
      <c r="Q79" s="292"/>
      <c r="R79" s="292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</row>
    <row r="80" spans="1:28" s="293" customFormat="1" ht="30" customHeight="1" x14ac:dyDescent="0.2">
      <c r="A80" s="524"/>
      <c r="B80" s="288"/>
      <c r="C80" s="525" t="s">
        <v>729</v>
      </c>
      <c r="D80" s="526" t="s">
        <v>69</v>
      </c>
      <c r="E80" s="526">
        <v>1</v>
      </c>
      <c r="F80" s="527" t="s">
        <v>220</v>
      </c>
      <c r="G80" s="527" t="s">
        <v>220</v>
      </c>
      <c r="H80" s="288" t="s">
        <v>220</v>
      </c>
      <c r="I80" s="1027" t="s">
        <v>647</v>
      </c>
      <c r="J80" s="528" t="s">
        <v>556</v>
      </c>
      <c r="K80" s="369" t="s">
        <v>220</v>
      </c>
      <c r="L80" s="974" t="s">
        <v>728</v>
      </c>
      <c r="M80" s="277"/>
      <c r="N80" s="880">
        <v>30000</v>
      </c>
      <c r="O80" s="292"/>
      <c r="P80" s="292"/>
      <c r="Q80" s="292"/>
      <c r="R80" s="29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</row>
    <row r="81" spans="1:28" s="293" customFormat="1" ht="30" customHeight="1" x14ac:dyDescent="0.2">
      <c r="A81" s="524"/>
      <c r="B81" s="288"/>
      <c r="C81" s="525" t="s">
        <v>710</v>
      </c>
      <c r="D81" s="526" t="s">
        <v>707</v>
      </c>
      <c r="E81" s="526">
        <v>1</v>
      </c>
      <c r="F81" s="527" t="s">
        <v>220</v>
      </c>
      <c r="G81" s="527" t="s">
        <v>220</v>
      </c>
      <c r="H81" s="288" t="s">
        <v>220</v>
      </c>
      <c r="I81" s="1027" t="s">
        <v>643</v>
      </c>
      <c r="J81" s="528" t="s">
        <v>556</v>
      </c>
      <c r="K81" s="369" t="s">
        <v>220</v>
      </c>
      <c r="L81" s="974" t="s">
        <v>716</v>
      </c>
      <c r="M81" s="277"/>
      <c r="N81" s="880"/>
      <c r="O81" s="292">
        <v>25000</v>
      </c>
      <c r="P81" s="292"/>
      <c r="Q81" s="292"/>
      <c r="R81" s="292"/>
      <c r="S81" s="292"/>
      <c r="T81" s="292"/>
      <c r="U81" s="292"/>
      <c r="V81" s="292"/>
      <c r="W81" s="292"/>
      <c r="X81" s="292"/>
      <c r="Y81" s="292"/>
      <c r="Z81" s="292"/>
      <c r="AA81" s="292"/>
      <c r="AB81" s="292"/>
    </row>
    <row r="82" spans="1:28" s="293" customFormat="1" ht="30" customHeight="1" x14ac:dyDescent="0.2">
      <c r="A82" s="524"/>
      <c r="B82" s="288"/>
      <c r="C82" s="525" t="s">
        <v>703</v>
      </c>
      <c r="D82" s="526" t="s">
        <v>707</v>
      </c>
      <c r="E82" s="526">
        <v>1</v>
      </c>
      <c r="F82" s="527" t="s">
        <v>220</v>
      </c>
      <c r="G82" s="527" t="s">
        <v>220</v>
      </c>
      <c r="H82" s="288" t="s">
        <v>220</v>
      </c>
      <c r="I82" s="277" t="s">
        <v>643</v>
      </c>
      <c r="J82" s="528" t="s">
        <v>556</v>
      </c>
      <c r="K82" s="369" t="s">
        <v>220</v>
      </c>
      <c r="L82" s="974" t="s">
        <v>705</v>
      </c>
      <c r="M82" s="277"/>
      <c r="N82" s="880">
        <v>30000</v>
      </c>
      <c r="O82" s="292"/>
      <c r="P82" s="292"/>
      <c r="Q82" s="292"/>
      <c r="R82" s="292"/>
      <c r="S82" s="292"/>
      <c r="T82" s="292"/>
      <c r="U82" s="292"/>
      <c r="V82" s="292"/>
      <c r="W82" s="292"/>
      <c r="X82" s="292"/>
      <c r="Y82" s="292"/>
      <c r="Z82" s="292"/>
      <c r="AA82" s="292"/>
      <c r="AB82" s="292"/>
    </row>
    <row r="83" spans="1:28" s="271" customFormat="1" ht="25.15" customHeight="1" x14ac:dyDescent="0.2">
      <c r="A83" s="260"/>
      <c r="B83" s="260"/>
      <c r="C83" s="260"/>
      <c r="D83" s="260"/>
      <c r="E83" s="260"/>
      <c r="F83" s="260"/>
      <c r="G83" s="270"/>
      <c r="H83" s="270"/>
      <c r="I83" s="260"/>
      <c r="J83" s="260"/>
      <c r="K83" s="260"/>
      <c r="L83" s="417"/>
      <c r="M83" s="496"/>
      <c r="N83" s="889"/>
      <c r="O83" s="496"/>
      <c r="P83" s="496"/>
      <c r="Q83" s="496"/>
      <c r="R83" s="496"/>
      <c r="S83" s="496"/>
      <c r="T83" s="496"/>
      <c r="U83" s="496"/>
      <c r="V83" s="496"/>
      <c r="W83" s="496"/>
      <c r="X83" s="496"/>
      <c r="Y83" s="496"/>
      <c r="Z83" s="496"/>
      <c r="AA83" s="496"/>
      <c r="AB83" s="496"/>
    </row>
    <row r="84" spans="1:28" s="260" customFormat="1" ht="25.15" customHeight="1" x14ac:dyDescent="0.2">
      <c r="A84" s="260" t="s">
        <v>1</v>
      </c>
      <c r="H84" s="530" t="s">
        <v>1</v>
      </c>
      <c r="I84" s="531" t="s">
        <v>1</v>
      </c>
      <c r="J84" s="531"/>
      <c r="K84" s="531"/>
      <c r="L84" s="532"/>
      <c r="M84" s="399" t="s">
        <v>24</v>
      </c>
      <c r="N84" s="885" t="s">
        <v>25</v>
      </c>
      <c r="O84" s="399" t="s">
        <v>26</v>
      </c>
      <c r="P84" s="399" t="s">
        <v>27</v>
      </c>
      <c r="Q84" s="399" t="s">
        <v>28</v>
      </c>
      <c r="R84" s="399" t="s">
        <v>127</v>
      </c>
      <c r="S84" s="399" t="s">
        <v>156</v>
      </c>
      <c r="T84" s="399" t="s">
        <v>210</v>
      </c>
      <c r="U84" s="399" t="s">
        <v>211</v>
      </c>
      <c r="V84" s="399" t="s">
        <v>212</v>
      </c>
      <c r="W84" s="7" t="s">
        <v>551</v>
      </c>
      <c r="X84" s="7" t="s">
        <v>552</v>
      </c>
      <c r="Y84" s="7" t="s">
        <v>553</v>
      </c>
      <c r="Z84" s="7" t="s">
        <v>554</v>
      </c>
      <c r="AA84" s="7" t="s">
        <v>555</v>
      </c>
      <c r="AB84" s="7"/>
    </row>
    <row r="85" spans="1:28" s="534" customFormat="1" ht="25.15" customHeight="1" x14ac:dyDescent="0.2">
      <c r="A85" s="251"/>
      <c r="B85" s="165"/>
      <c r="C85" s="166" t="s">
        <v>399</v>
      </c>
      <c r="D85" s="167"/>
      <c r="E85" s="265">
        <f>COUNTA(A4:A82)</f>
        <v>51</v>
      </c>
      <c r="F85" s="106"/>
      <c r="G85" s="698"/>
      <c r="H85" s="698"/>
      <c r="I85" s="251"/>
      <c r="J85" s="251"/>
      <c r="K85" s="730" t="s">
        <v>319</v>
      </c>
      <c r="L85" s="282"/>
      <c r="M85" s="533">
        <f t="shared" ref="M85:AB85" si="0">SUM(M82+M79+M78+M77+M65+M64+M62+M59+M58+M56+M40+M33+M32+M26+M25+M24+M20+M13+M6+M5+M4)</f>
        <v>200000</v>
      </c>
      <c r="N85" s="533">
        <f t="shared" si="0"/>
        <v>202500</v>
      </c>
      <c r="O85" s="533">
        <f t="shared" si="0"/>
        <v>120000</v>
      </c>
      <c r="P85" s="533">
        <f t="shared" si="0"/>
        <v>0</v>
      </c>
      <c r="Q85" s="533">
        <f t="shared" si="0"/>
        <v>0</v>
      </c>
      <c r="R85" s="533">
        <f t="shared" si="0"/>
        <v>0</v>
      </c>
      <c r="S85" s="533">
        <f t="shared" si="0"/>
        <v>32000</v>
      </c>
      <c r="T85" s="533">
        <f t="shared" si="0"/>
        <v>0</v>
      </c>
      <c r="U85" s="533">
        <f t="shared" si="0"/>
        <v>30000</v>
      </c>
      <c r="V85" s="533">
        <f t="shared" si="0"/>
        <v>30000</v>
      </c>
      <c r="W85" s="533">
        <f t="shared" si="0"/>
        <v>65000</v>
      </c>
      <c r="X85" s="533">
        <f t="shared" si="0"/>
        <v>0</v>
      </c>
      <c r="Y85" s="533">
        <f t="shared" si="0"/>
        <v>0</v>
      </c>
      <c r="Z85" s="533">
        <f t="shared" si="0"/>
        <v>0</v>
      </c>
      <c r="AA85" s="533">
        <f t="shared" si="0"/>
        <v>0</v>
      </c>
      <c r="AB85" s="533">
        <f t="shared" si="0"/>
        <v>170000</v>
      </c>
    </row>
    <row r="86" spans="1:28" s="535" customFormat="1" ht="25.15" customHeight="1" thickBot="1" x14ac:dyDescent="0.25">
      <c r="A86" s="253"/>
      <c r="B86" s="165"/>
      <c r="C86" s="166" t="s">
        <v>400</v>
      </c>
      <c r="D86" s="167"/>
      <c r="E86" s="168">
        <f>COUNTA(A93:A149)</f>
        <v>57</v>
      </c>
      <c r="F86" s="173">
        <f>SUM(E86/E87)</f>
        <v>0.52777777777777779</v>
      </c>
      <c r="G86" s="701"/>
      <c r="H86" s="701"/>
      <c r="I86" s="253"/>
      <c r="J86" s="253"/>
      <c r="K86" s="726" t="s">
        <v>320</v>
      </c>
      <c r="L86" s="256"/>
      <c r="M86" s="660">
        <f>SUM(M81+M80+M76+M75+M74+M73+M72+M71+M70+M69+M68+M67+M66+M63+M61+M60+M57+M55+M54+M53+M52+M51+M50+M49+M48+M47+M46+M45+M44+M43+M42+M41+M39+M38+M37+M36+M35+M34+M31+M30+M29+M28++M27+M23+M22+M21+M19+M18+M17+M16+M15+M14+M12+M11+M10+M9+M8+M7)</f>
        <v>41000</v>
      </c>
      <c r="N86" s="660">
        <f t="shared" ref="N86:AB86" si="1">SUM(N81+N80+N76+N75+N74+N73+N72+N71+N70+N69+N68+N67+N66+N63+N61+N60+N57+N55+N54+N53+N52+N51+N50+N49+N48+N47+N46+N45+N44+N43+N42+N41+N39+N38+N37+N36+N35+N34+N31+N30+N29+N28++N27+N23+N22+N21+N19+N18+N17+N16+N15+N14+N12+N11+N10+N9+N8+N7)</f>
        <v>993000</v>
      </c>
      <c r="O86" s="660">
        <f t="shared" si="1"/>
        <v>350000</v>
      </c>
      <c r="P86" s="660">
        <f t="shared" si="1"/>
        <v>208000</v>
      </c>
      <c r="Q86" s="660">
        <f t="shared" si="1"/>
        <v>82000</v>
      </c>
      <c r="R86" s="660">
        <f t="shared" si="1"/>
        <v>0</v>
      </c>
      <c r="S86" s="660">
        <f t="shared" si="1"/>
        <v>55000</v>
      </c>
      <c r="T86" s="660">
        <f t="shared" si="1"/>
        <v>121000</v>
      </c>
      <c r="U86" s="660">
        <f t="shared" si="1"/>
        <v>140000</v>
      </c>
      <c r="V86" s="660">
        <f t="shared" si="1"/>
        <v>100000</v>
      </c>
      <c r="W86" s="660">
        <f t="shared" si="1"/>
        <v>186000</v>
      </c>
      <c r="X86" s="660">
        <f t="shared" si="1"/>
        <v>0</v>
      </c>
      <c r="Y86" s="660">
        <f t="shared" si="1"/>
        <v>86000</v>
      </c>
      <c r="Z86" s="660">
        <f t="shared" si="1"/>
        <v>280000</v>
      </c>
      <c r="AA86" s="660">
        <f t="shared" si="1"/>
        <v>145000</v>
      </c>
      <c r="AB86" s="660">
        <f t="shared" si="1"/>
        <v>0</v>
      </c>
    </row>
    <row r="87" spans="1:28" s="271" customFormat="1" ht="25.15" customHeight="1" thickBot="1" x14ac:dyDescent="0.25">
      <c r="A87" s="260"/>
      <c r="B87" s="169"/>
      <c r="C87" s="170" t="s">
        <v>14</v>
      </c>
      <c r="D87" s="171"/>
      <c r="E87" s="172">
        <f>SUM(E85:E86)</f>
        <v>108</v>
      </c>
      <c r="F87" s="106"/>
      <c r="G87" s="270"/>
      <c r="H87" s="270"/>
      <c r="I87" s="260"/>
      <c r="J87" s="260"/>
      <c r="K87" s="262" t="s">
        <v>321</v>
      </c>
      <c r="L87" s="536"/>
      <c r="M87" s="277">
        <f t="shared" ref="M87:AB87" si="2">SUM(M85+M86)</f>
        <v>241000</v>
      </c>
      <c r="N87" s="277">
        <f t="shared" si="2"/>
        <v>1195500</v>
      </c>
      <c r="O87" s="277">
        <f t="shared" si="2"/>
        <v>470000</v>
      </c>
      <c r="P87" s="277">
        <f t="shared" si="2"/>
        <v>208000</v>
      </c>
      <c r="Q87" s="277">
        <f t="shared" si="2"/>
        <v>82000</v>
      </c>
      <c r="R87" s="277">
        <f t="shared" si="2"/>
        <v>0</v>
      </c>
      <c r="S87" s="277">
        <f t="shared" si="2"/>
        <v>87000</v>
      </c>
      <c r="T87" s="277">
        <f t="shared" si="2"/>
        <v>121000</v>
      </c>
      <c r="U87" s="277">
        <f t="shared" si="2"/>
        <v>170000</v>
      </c>
      <c r="V87" s="277">
        <f t="shared" si="2"/>
        <v>130000</v>
      </c>
      <c r="W87" s="277">
        <f t="shared" si="2"/>
        <v>251000</v>
      </c>
      <c r="X87" s="277">
        <f t="shared" si="2"/>
        <v>0</v>
      </c>
      <c r="Y87" s="277">
        <f t="shared" si="2"/>
        <v>86000</v>
      </c>
      <c r="Z87" s="277">
        <f t="shared" si="2"/>
        <v>280000</v>
      </c>
      <c r="AA87" s="277">
        <f t="shared" si="2"/>
        <v>145000</v>
      </c>
      <c r="AB87" s="277">
        <f t="shared" si="2"/>
        <v>170000</v>
      </c>
    </row>
    <row r="88" spans="1:28" s="245" customFormat="1" ht="25.15" customHeight="1" thickBot="1" x14ac:dyDescent="0.25">
      <c r="A88" s="233"/>
      <c r="B88" s="233"/>
      <c r="E88" s="233"/>
      <c r="F88" s="233"/>
      <c r="G88" s="235"/>
      <c r="H88" s="235"/>
      <c r="I88" s="233"/>
      <c r="J88" s="233"/>
      <c r="K88" s="734" t="s">
        <v>327</v>
      </c>
      <c r="L88" s="538"/>
      <c r="M88" s="277">
        <f t="shared" ref="M88:AB88" si="3">SUM(M4:M82)</f>
        <v>241000</v>
      </c>
      <c r="N88" s="277">
        <f t="shared" si="3"/>
        <v>1195500</v>
      </c>
      <c r="O88" s="277">
        <f t="shared" si="3"/>
        <v>470000</v>
      </c>
      <c r="P88" s="277">
        <f t="shared" si="3"/>
        <v>208000</v>
      </c>
      <c r="Q88" s="277">
        <f t="shared" si="3"/>
        <v>82000</v>
      </c>
      <c r="R88" s="277">
        <f t="shared" si="3"/>
        <v>0</v>
      </c>
      <c r="S88" s="277">
        <f t="shared" si="3"/>
        <v>87000</v>
      </c>
      <c r="T88" s="277">
        <f t="shared" si="3"/>
        <v>121000</v>
      </c>
      <c r="U88" s="277">
        <f t="shared" si="3"/>
        <v>170000</v>
      </c>
      <c r="V88" s="277">
        <f t="shared" si="3"/>
        <v>130000</v>
      </c>
      <c r="W88" s="277">
        <f t="shared" si="3"/>
        <v>251000</v>
      </c>
      <c r="X88" s="277">
        <f t="shared" si="3"/>
        <v>0</v>
      </c>
      <c r="Y88" s="277">
        <f t="shared" si="3"/>
        <v>86000</v>
      </c>
      <c r="Z88" s="277">
        <f t="shared" si="3"/>
        <v>280000</v>
      </c>
      <c r="AA88" s="277">
        <f t="shared" si="3"/>
        <v>145000</v>
      </c>
      <c r="AB88" s="277">
        <f t="shared" si="3"/>
        <v>170000</v>
      </c>
    </row>
    <row r="89" spans="1:28" s="245" customFormat="1" ht="25.15" customHeight="1" x14ac:dyDescent="0.2">
      <c r="A89" s="233"/>
      <c r="C89" s="296"/>
      <c r="F89" s="319"/>
      <c r="G89" s="319"/>
      <c r="L89" s="540"/>
      <c r="M89" s="496">
        <f t="shared" ref="M89:AA89" si="4">M88-M87</f>
        <v>0</v>
      </c>
      <c r="N89" s="889">
        <f t="shared" si="4"/>
        <v>0</v>
      </c>
      <c r="O89" s="298">
        <f t="shared" si="4"/>
        <v>0</v>
      </c>
      <c r="P89" s="298">
        <f t="shared" si="4"/>
        <v>0</v>
      </c>
      <c r="Q89" s="298">
        <f t="shared" si="4"/>
        <v>0</v>
      </c>
      <c r="R89" s="298">
        <f t="shared" si="4"/>
        <v>0</v>
      </c>
      <c r="S89" s="298">
        <f t="shared" si="4"/>
        <v>0</v>
      </c>
      <c r="T89" s="298">
        <f t="shared" si="4"/>
        <v>0</v>
      </c>
      <c r="U89" s="298">
        <f t="shared" si="4"/>
        <v>0</v>
      </c>
      <c r="V89" s="298">
        <f t="shared" si="4"/>
        <v>0</v>
      </c>
      <c r="W89" s="298">
        <f t="shared" si="4"/>
        <v>0</v>
      </c>
      <c r="X89" s="298">
        <f t="shared" si="4"/>
        <v>0</v>
      </c>
      <c r="Y89" s="298">
        <f t="shared" si="4"/>
        <v>0</v>
      </c>
      <c r="Z89" s="298">
        <f t="shared" si="4"/>
        <v>0</v>
      </c>
      <c r="AA89" s="298">
        <f t="shared" si="4"/>
        <v>0</v>
      </c>
      <c r="AB89" s="298"/>
    </row>
    <row r="90" spans="1:28" s="19" customFormat="1" ht="25.15" customHeight="1" x14ac:dyDescent="0.2">
      <c r="B90" s="150"/>
      <c r="C90" s="151"/>
      <c r="D90" s="152" t="s">
        <v>372</v>
      </c>
      <c r="E90" s="151"/>
      <c r="F90" s="152"/>
      <c r="G90" s="153"/>
      <c r="H90" s="61"/>
      <c r="I90" s="69"/>
      <c r="L90" s="422"/>
      <c r="M90" s="391"/>
      <c r="N90" s="878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s="24" customFormat="1" ht="25.15" customHeight="1" x14ac:dyDescent="0.2">
      <c r="A91" s="25" t="s">
        <v>2</v>
      </c>
      <c r="B91" s="24" t="s">
        <v>19</v>
      </c>
      <c r="C91" s="26" t="s">
        <v>21</v>
      </c>
      <c r="D91" s="26" t="s">
        <v>8</v>
      </c>
      <c r="E91" s="26" t="s">
        <v>0</v>
      </c>
      <c r="F91" s="26" t="s">
        <v>18</v>
      </c>
      <c r="G91" s="39" t="s">
        <v>3</v>
      </c>
      <c r="H91" s="39" t="s">
        <v>91</v>
      </c>
      <c r="I91" s="26" t="s">
        <v>22</v>
      </c>
      <c r="J91" s="7" t="s">
        <v>22</v>
      </c>
      <c r="K91" s="7" t="s">
        <v>451</v>
      </c>
      <c r="L91" s="412" t="s">
        <v>473</v>
      </c>
      <c r="M91" s="389" t="s">
        <v>24</v>
      </c>
      <c r="N91" s="869" t="s">
        <v>25</v>
      </c>
      <c r="O91" s="7" t="s">
        <v>26</v>
      </c>
      <c r="P91" s="7" t="s">
        <v>27</v>
      </c>
      <c r="Q91" s="7" t="s">
        <v>28</v>
      </c>
      <c r="R91" s="7" t="s">
        <v>127</v>
      </c>
      <c r="S91" s="7" t="s">
        <v>156</v>
      </c>
      <c r="T91" s="7" t="s">
        <v>210</v>
      </c>
      <c r="U91" s="7" t="s">
        <v>211</v>
      </c>
      <c r="V91" s="7" t="s">
        <v>212</v>
      </c>
      <c r="W91" s="7" t="s">
        <v>551</v>
      </c>
      <c r="X91" s="7" t="s">
        <v>552</v>
      </c>
      <c r="Y91" s="7" t="s">
        <v>553</v>
      </c>
      <c r="Z91" s="7" t="s">
        <v>554</v>
      </c>
      <c r="AA91" s="7" t="s">
        <v>555</v>
      </c>
      <c r="AB91" s="7"/>
    </row>
    <row r="92" spans="1:28" s="24" customFormat="1" ht="25.15" customHeight="1" x14ac:dyDescent="0.2">
      <c r="A92" s="25" t="s">
        <v>20</v>
      </c>
      <c r="B92" s="24" t="s">
        <v>20</v>
      </c>
      <c r="C92" s="26" t="s">
        <v>122</v>
      </c>
      <c r="D92" s="26" t="s">
        <v>17</v>
      </c>
      <c r="E92" s="26"/>
      <c r="F92" s="26"/>
      <c r="G92" s="39"/>
      <c r="H92" s="39" t="s">
        <v>488</v>
      </c>
      <c r="I92" s="26" t="s">
        <v>23</v>
      </c>
      <c r="J92" s="7" t="s">
        <v>363</v>
      </c>
      <c r="K92" s="7" t="s">
        <v>450</v>
      </c>
      <c r="L92" s="412"/>
      <c r="M92" s="389"/>
      <c r="N92" s="869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1:28" s="541" customFormat="1" ht="30" customHeight="1" x14ac:dyDescent="0.2">
      <c r="A93" s="510">
        <v>200</v>
      </c>
      <c r="B93" s="274"/>
      <c r="C93" s="511" t="s">
        <v>256</v>
      </c>
      <c r="D93" s="275" t="s">
        <v>257</v>
      </c>
      <c r="E93" s="512">
        <v>1998</v>
      </c>
      <c r="F93" s="310" t="s">
        <v>1</v>
      </c>
      <c r="G93" s="506">
        <v>74183</v>
      </c>
      <c r="H93" s="274">
        <v>2531</v>
      </c>
      <c r="I93" s="274" t="s">
        <v>5</v>
      </c>
      <c r="J93" s="368" t="s">
        <v>444</v>
      </c>
      <c r="K93" s="509" t="s">
        <v>446</v>
      </c>
      <c r="L93" s="453"/>
      <c r="M93" s="119"/>
      <c r="N93" s="879"/>
      <c r="O93" s="264"/>
      <c r="P93" s="264"/>
      <c r="Q93" s="264" t="s">
        <v>4</v>
      </c>
      <c r="R93" s="264" t="s">
        <v>309</v>
      </c>
      <c r="S93" s="264" t="s">
        <v>310</v>
      </c>
      <c r="T93" s="264" t="s">
        <v>249</v>
      </c>
      <c r="U93" s="54"/>
      <c r="V93" s="54"/>
      <c r="W93" s="277"/>
      <c r="X93" s="277"/>
      <c r="Y93" s="277"/>
      <c r="Z93" s="277"/>
      <c r="AA93" s="277"/>
      <c r="AB93" s="277"/>
    </row>
    <row r="94" spans="1:28" s="278" customFormat="1" ht="30" customHeight="1" x14ac:dyDescent="0.2">
      <c r="A94" s="510">
        <v>203</v>
      </c>
      <c r="B94" s="274">
        <v>6611</v>
      </c>
      <c r="C94" s="511" t="s">
        <v>259</v>
      </c>
      <c r="D94" s="275" t="s">
        <v>260</v>
      </c>
      <c r="E94" s="512">
        <v>1998</v>
      </c>
      <c r="F94" s="499" t="s">
        <v>220</v>
      </c>
      <c r="G94" s="506">
        <v>99018</v>
      </c>
      <c r="H94" s="274">
        <v>1560</v>
      </c>
      <c r="I94" s="542" t="s">
        <v>4</v>
      </c>
      <c r="J94" s="326" t="s">
        <v>368</v>
      </c>
      <c r="K94" s="509" t="s">
        <v>446</v>
      </c>
      <c r="L94" s="453"/>
      <c r="M94" s="119"/>
      <c r="N94" s="879"/>
      <c r="O94" s="264"/>
      <c r="P94" s="264"/>
      <c r="Q94" s="264" t="s">
        <v>4</v>
      </c>
      <c r="R94" s="264" t="s">
        <v>309</v>
      </c>
      <c r="S94" s="264" t="s">
        <v>310</v>
      </c>
      <c r="T94" s="264" t="s">
        <v>249</v>
      </c>
      <c r="U94" s="54"/>
      <c r="V94" s="54"/>
      <c r="W94" s="277"/>
      <c r="X94" s="277"/>
      <c r="Y94" s="277"/>
      <c r="Z94" s="277"/>
      <c r="AA94" s="277"/>
      <c r="AB94" s="277"/>
    </row>
    <row r="95" spans="1:28" s="245" customFormat="1" ht="30" customHeight="1" x14ac:dyDescent="0.2">
      <c r="A95" s="370">
        <v>204</v>
      </c>
      <c r="B95" s="240">
        <v>8144</v>
      </c>
      <c r="C95" s="242" t="s">
        <v>484</v>
      </c>
      <c r="D95" s="371" t="s">
        <v>485</v>
      </c>
      <c r="E95" s="371">
        <v>2010</v>
      </c>
      <c r="F95" s="371"/>
      <c r="G95" s="523">
        <v>19561</v>
      </c>
      <c r="H95" s="523">
        <v>1569</v>
      </c>
      <c r="I95" s="598" t="s">
        <v>119</v>
      </c>
      <c r="J95" s="368" t="s">
        <v>444</v>
      </c>
      <c r="K95" s="230" t="s">
        <v>365</v>
      </c>
      <c r="L95" s="230" t="s">
        <v>684</v>
      </c>
      <c r="M95" s="119"/>
      <c r="N95" s="879"/>
      <c r="O95" s="264"/>
      <c r="P95" s="264"/>
      <c r="Q95" s="264" t="s">
        <v>4</v>
      </c>
      <c r="R95" s="264" t="s">
        <v>309</v>
      </c>
      <c r="S95" s="264" t="s">
        <v>310</v>
      </c>
      <c r="T95" s="264" t="s">
        <v>249</v>
      </c>
      <c r="U95" s="54"/>
      <c r="V95" s="54"/>
      <c r="W95" s="277"/>
      <c r="X95" s="277"/>
      <c r="Y95" s="277"/>
      <c r="Z95" s="277"/>
      <c r="AA95" s="277"/>
      <c r="AB95" s="277"/>
    </row>
    <row r="96" spans="1:28" s="1" customFormat="1" ht="30" customHeight="1" x14ac:dyDescent="0.2">
      <c r="A96" s="510">
        <v>206</v>
      </c>
      <c r="B96" s="274">
        <v>6602</v>
      </c>
      <c r="C96" s="511" t="s">
        <v>461</v>
      </c>
      <c r="D96" s="312" t="s">
        <v>515</v>
      </c>
      <c r="E96" s="512">
        <v>2004</v>
      </c>
      <c r="F96" s="499" t="s">
        <v>1</v>
      </c>
      <c r="G96" s="506">
        <v>85154</v>
      </c>
      <c r="H96" s="274">
        <v>6628</v>
      </c>
      <c r="I96" s="66" t="s">
        <v>119</v>
      </c>
      <c r="J96" s="326" t="s">
        <v>368</v>
      </c>
      <c r="K96" s="327" t="s">
        <v>445</v>
      </c>
      <c r="L96" s="543"/>
      <c r="M96" s="119"/>
      <c r="N96" s="879"/>
      <c r="O96" s="264"/>
      <c r="P96" s="264"/>
      <c r="Q96" s="264" t="s">
        <v>4</v>
      </c>
      <c r="R96" s="264" t="s">
        <v>309</v>
      </c>
      <c r="S96" s="264" t="s">
        <v>310</v>
      </c>
      <c r="T96" s="264" t="s">
        <v>249</v>
      </c>
      <c r="U96" s="54"/>
      <c r="V96" s="54"/>
      <c r="W96" s="44"/>
      <c r="X96" s="44"/>
      <c r="Y96" s="44"/>
      <c r="Z96" s="44"/>
      <c r="AA96" s="44"/>
      <c r="AB96" s="44"/>
    </row>
    <row r="97" spans="1:28" s="278" customFormat="1" ht="30" customHeight="1" x14ac:dyDescent="0.2">
      <c r="A97" s="545">
        <v>213</v>
      </c>
      <c r="B97" s="274">
        <v>7002</v>
      </c>
      <c r="C97" s="273" t="s">
        <v>89</v>
      </c>
      <c r="D97" s="312" t="s">
        <v>260</v>
      </c>
      <c r="E97" s="272" t="s">
        <v>64</v>
      </c>
      <c r="F97" s="276" t="s">
        <v>220</v>
      </c>
      <c r="G97" s="276">
        <v>143332</v>
      </c>
      <c r="H97" s="276">
        <v>2285</v>
      </c>
      <c r="I97" s="542" t="s">
        <v>263</v>
      </c>
      <c r="J97" s="326" t="s">
        <v>368</v>
      </c>
      <c r="K97" s="509" t="s">
        <v>446</v>
      </c>
      <c r="L97" s="453"/>
      <c r="M97" s="119"/>
      <c r="N97" s="879"/>
      <c r="O97" s="264"/>
      <c r="P97" s="264"/>
      <c r="Q97" s="264" t="s">
        <v>4</v>
      </c>
      <c r="R97" s="264" t="s">
        <v>309</v>
      </c>
      <c r="S97" s="264" t="s">
        <v>310</v>
      </c>
      <c r="T97" s="264" t="s">
        <v>249</v>
      </c>
      <c r="U97" s="54"/>
      <c r="V97" s="54"/>
      <c r="W97" s="277"/>
      <c r="X97" s="277"/>
      <c r="Y97" s="277"/>
      <c r="Z97" s="277"/>
      <c r="AA97" s="277"/>
      <c r="AB97" s="277"/>
    </row>
    <row r="98" spans="1:28" s="278" customFormat="1" ht="30" customHeight="1" x14ac:dyDescent="0.2">
      <c r="A98" s="545">
        <v>215</v>
      </c>
      <c r="B98" s="274">
        <v>6610</v>
      </c>
      <c r="C98" s="273" t="s">
        <v>215</v>
      </c>
      <c r="D98" s="312" t="s">
        <v>123</v>
      </c>
      <c r="E98" s="272">
        <v>2004</v>
      </c>
      <c r="F98" s="276" t="s">
        <v>220</v>
      </c>
      <c r="G98" s="276">
        <v>71800</v>
      </c>
      <c r="H98" s="276">
        <v>3934</v>
      </c>
      <c r="I98" s="542" t="s">
        <v>119</v>
      </c>
      <c r="J98" s="368" t="s">
        <v>444</v>
      </c>
      <c r="K98" s="327" t="s">
        <v>445</v>
      </c>
      <c r="L98" s="543"/>
      <c r="M98" s="119"/>
      <c r="N98" s="879"/>
      <c r="O98" s="264"/>
      <c r="P98" s="264"/>
      <c r="Q98" s="264" t="s">
        <v>4</v>
      </c>
      <c r="R98" s="264" t="s">
        <v>309</v>
      </c>
      <c r="S98" s="264" t="s">
        <v>310</v>
      </c>
      <c r="T98" s="264" t="s">
        <v>249</v>
      </c>
      <c r="U98" s="54"/>
      <c r="V98" s="54"/>
      <c r="W98" s="277"/>
      <c r="X98" s="277"/>
      <c r="Y98" s="277"/>
      <c r="Z98" s="277"/>
      <c r="AA98" s="277"/>
      <c r="AB98" s="277"/>
    </row>
    <row r="99" spans="1:28" s="278" customFormat="1" ht="30" customHeight="1" x14ac:dyDescent="0.2">
      <c r="A99" s="545">
        <v>216</v>
      </c>
      <c r="B99" s="274">
        <v>4221</v>
      </c>
      <c r="C99" s="273" t="s">
        <v>97</v>
      </c>
      <c r="D99" s="312" t="s">
        <v>69</v>
      </c>
      <c r="E99" s="272">
        <v>1993</v>
      </c>
      <c r="F99" s="506" t="s">
        <v>98</v>
      </c>
      <c r="G99" s="276">
        <v>98948</v>
      </c>
      <c r="H99" s="276">
        <v>2270</v>
      </c>
      <c r="I99" s="542" t="s">
        <v>341</v>
      </c>
      <c r="J99" s="326" t="s">
        <v>368</v>
      </c>
      <c r="K99" s="327" t="s">
        <v>445</v>
      </c>
      <c r="L99" s="543"/>
      <c r="M99" s="119"/>
      <c r="N99" s="879"/>
      <c r="O99" s="264"/>
      <c r="P99" s="264"/>
      <c r="Q99" s="264" t="s">
        <v>4</v>
      </c>
      <c r="R99" s="264" t="s">
        <v>309</v>
      </c>
      <c r="S99" s="264" t="s">
        <v>310</v>
      </c>
      <c r="T99" s="264" t="s">
        <v>249</v>
      </c>
      <c r="U99" s="54"/>
      <c r="V99" s="54"/>
      <c r="W99" s="277"/>
      <c r="X99" s="277"/>
      <c r="Y99" s="277"/>
      <c r="Z99" s="277"/>
      <c r="AA99" s="277"/>
      <c r="AB99" s="277"/>
    </row>
    <row r="100" spans="1:28" s="245" customFormat="1" ht="30" customHeight="1" x14ac:dyDescent="0.2">
      <c r="A100" s="510">
        <v>217</v>
      </c>
      <c r="B100" s="274">
        <v>8500</v>
      </c>
      <c r="C100" s="511" t="s">
        <v>97</v>
      </c>
      <c r="D100" s="275" t="s">
        <v>8</v>
      </c>
      <c r="E100" s="512">
        <v>1997</v>
      </c>
      <c r="F100" s="310"/>
      <c r="G100" s="506">
        <v>72670</v>
      </c>
      <c r="H100" s="274">
        <v>2697</v>
      </c>
      <c r="I100" s="508" t="s">
        <v>513</v>
      </c>
      <c r="J100" s="368" t="s">
        <v>444</v>
      </c>
      <c r="K100" s="509" t="s">
        <v>447</v>
      </c>
      <c r="L100" s="453"/>
      <c r="M100" s="119"/>
      <c r="N100" s="879"/>
      <c r="O100" s="264"/>
      <c r="P100" s="264"/>
      <c r="Q100" s="264" t="s">
        <v>4</v>
      </c>
      <c r="R100" s="264" t="s">
        <v>309</v>
      </c>
      <c r="S100" s="264" t="s">
        <v>310</v>
      </c>
      <c r="T100" s="264" t="s">
        <v>249</v>
      </c>
      <c r="U100" s="54"/>
      <c r="V100" s="54"/>
      <c r="W100" s="501"/>
      <c r="X100" s="501"/>
      <c r="Y100" s="501"/>
      <c r="Z100" s="501"/>
      <c r="AA100" s="501"/>
      <c r="AB100" s="501"/>
    </row>
    <row r="101" spans="1:28" s="278" customFormat="1" ht="30" customHeight="1" x14ac:dyDescent="0.2">
      <c r="A101" s="545">
        <v>218</v>
      </c>
      <c r="B101" s="274">
        <v>6149</v>
      </c>
      <c r="C101" s="273" t="s">
        <v>86</v>
      </c>
      <c r="D101" s="312" t="s">
        <v>217</v>
      </c>
      <c r="E101" s="272">
        <v>1994</v>
      </c>
      <c r="F101" s="276">
        <v>4894</v>
      </c>
      <c r="G101" s="276" t="s">
        <v>98</v>
      </c>
      <c r="H101" s="276">
        <v>57</v>
      </c>
      <c r="I101" s="542" t="s">
        <v>119</v>
      </c>
      <c r="J101" s="368" t="s">
        <v>444</v>
      </c>
      <c r="K101" s="509" t="s">
        <v>446</v>
      </c>
      <c r="L101" s="453"/>
      <c r="M101" s="119"/>
      <c r="N101" s="879"/>
      <c r="O101" s="264"/>
      <c r="P101" s="264"/>
      <c r="Q101" s="264" t="s">
        <v>4</v>
      </c>
      <c r="R101" s="264" t="s">
        <v>309</v>
      </c>
      <c r="S101" s="264" t="s">
        <v>310</v>
      </c>
      <c r="T101" s="264" t="s">
        <v>249</v>
      </c>
      <c r="U101" s="54"/>
      <c r="V101" s="54"/>
      <c r="W101" s="277"/>
      <c r="X101" s="277"/>
      <c r="Y101" s="277"/>
      <c r="Z101" s="277"/>
      <c r="AA101" s="277"/>
      <c r="AB101" s="277"/>
    </row>
    <row r="102" spans="1:28" s="245" customFormat="1" ht="30" customHeight="1" x14ac:dyDescent="0.2">
      <c r="A102" s="370">
        <v>219</v>
      </c>
      <c r="B102" s="240">
        <v>5620</v>
      </c>
      <c r="C102" s="242" t="s">
        <v>44</v>
      </c>
      <c r="D102" s="371" t="s">
        <v>101</v>
      </c>
      <c r="E102" s="371">
        <v>2001</v>
      </c>
      <c r="F102" s="371"/>
      <c r="G102" s="371">
        <v>75228</v>
      </c>
      <c r="H102" s="371">
        <v>2330</v>
      </c>
      <c r="I102" s="442" t="s">
        <v>153</v>
      </c>
      <c r="J102" s="368" t="s">
        <v>444</v>
      </c>
      <c r="K102" s="437" t="s">
        <v>445</v>
      </c>
      <c r="L102" s="453" t="s">
        <v>604</v>
      </c>
      <c r="M102" s="119"/>
      <c r="N102" s="879"/>
      <c r="O102" s="264"/>
      <c r="P102" s="264"/>
      <c r="Q102" s="264" t="s">
        <v>4</v>
      </c>
      <c r="R102" s="264" t="s">
        <v>309</v>
      </c>
      <c r="S102" s="264" t="s">
        <v>310</v>
      </c>
      <c r="T102" s="264" t="s">
        <v>249</v>
      </c>
      <c r="U102" s="54"/>
      <c r="V102" s="54"/>
      <c r="W102" s="566"/>
      <c r="X102" s="566"/>
      <c r="Y102" s="566"/>
      <c r="Z102" s="566"/>
      <c r="AA102" s="566"/>
    </row>
    <row r="103" spans="1:28" s="278" customFormat="1" ht="30" customHeight="1" x14ac:dyDescent="0.2">
      <c r="A103" s="510">
        <v>220</v>
      </c>
      <c r="B103" s="274">
        <v>6633</v>
      </c>
      <c r="C103" s="511" t="s">
        <v>267</v>
      </c>
      <c r="D103" s="275" t="s">
        <v>268</v>
      </c>
      <c r="E103" s="512">
        <v>1990</v>
      </c>
      <c r="F103" s="499"/>
      <c r="G103" s="506">
        <v>47043</v>
      </c>
      <c r="H103" s="274">
        <v>0</v>
      </c>
      <c r="I103" s="542" t="s">
        <v>4</v>
      </c>
      <c r="J103" s="368" t="s">
        <v>444</v>
      </c>
      <c r="K103" s="509" t="s">
        <v>446</v>
      </c>
      <c r="L103" s="453"/>
      <c r="M103" s="119"/>
      <c r="N103" s="879"/>
      <c r="O103" s="264"/>
      <c r="P103" s="264"/>
      <c r="Q103" s="264" t="s">
        <v>4</v>
      </c>
      <c r="R103" s="264" t="s">
        <v>309</v>
      </c>
      <c r="S103" s="264" t="s">
        <v>310</v>
      </c>
      <c r="T103" s="264" t="s">
        <v>249</v>
      </c>
      <c r="U103" s="54"/>
      <c r="V103" s="54"/>
      <c r="W103" s="277"/>
      <c r="X103" s="277"/>
      <c r="Y103" s="277"/>
      <c r="Z103" s="277"/>
      <c r="AA103" s="277"/>
      <c r="AB103" s="277"/>
    </row>
    <row r="104" spans="1:28" s="541" customFormat="1" ht="30" customHeight="1" x14ac:dyDescent="0.2">
      <c r="A104" s="510">
        <v>222</v>
      </c>
      <c r="B104" s="274">
        <v>4785</v>
      </c>
      <c r="C104" s="511" t="s">
        <v>269</v>
      </c>
      <c r="D104" s="275" t="s">
        <v>69</v>
      </c>
      <c r="E104" s="512">
        <v>1995</v>
      </c>
      <c r="F104" s="506" t="s">
        <v>98</v>
      </c>
      <c r="G104" s="506">
        <v>94312</v>
      </c>
      <c r="H104" s="274">
        <v>3258</v>
      </c>
      <c r="I104" s="274" t="s">
        <v>5</v>
      </c>
      <c r="J104" s="326" t="s">
        <v>368</v>
      </c>
      <c r="K104" s="509" t="s">
        <v>446</v>
      </c>
      <c r="L104" s="453"/>
      <c r="M104" s="119"/>
      <c r="N104" s="879"/>
      <c r="O104" s="264"/>
      <c r="P104" s="264"/>
      <c r="Q104" s="264" t="s">
        <v>4</v>
      </c>
      <c r="R104" s="264" t="s">
        <v>309</v>
      </c>
      <c r="S104" s="264" t="s">
        <v>310</v>
      </c>
      <c r="T104" s="264" t="s">
        <v>249</v>
      </c>
      <c r="U104" s="54"/>
      <c r="V104" s="54"/>
      <c r="W104" s="277"/>
      <c r="X104" s="277"/>
      <c r="Y104" s="277"/>
      <c r="Z104" s="277"/>
      <c r="AA104" s="277"/>
      <c r="AB104" s="277"/>
    </row>
    <row r="105" spans="1:28" s="278" customFormat="1" ht="30" customHeight="1" x14ac:dyDescent="0.2">
      <c r="A105" s="510">
        <v>223</v>
      </c>
      <c r="B105" s="274">
        <v>6150</v>
      </c>
      <c r="C105" s="511" t="s">
        <v>45</v>
      </c>
      <c r="D105" s="275" t="s">
        <v>69</v>
      </c>
      <c r="E105" s="512">
        <v>1994</v>
      </c>
      <c r="F105" s="506" t="s">
        <v>98</v>
      </c>
      <c r="G105" s="506">
        <v>63259</v>
      </c>
      <c r="H105" s="274">
        <v>1290</v>
      </c>
      <c r="I105" s="542" t="s">
        <v>4</v>
      </c>
      <c r="J105" s="368" t="s">
        <v>444</v>
      </c>
      <c r="K105" s="327" t="s">
        <v>445</v>
      </c>
      <c r="L105" s="543"/>
      <c r="M105" s="119"/>
      <c r="N105" s="879"/>
      <c r="O105" s="264"/>
      <c r="P105" s="264"/>
      <c r="Q105" s="264" t="s">
        <v>4</v>
      </c>
      <c r="R105" s="264" t="s">
        <v>309</v>
      </c>
      <c r="S105" s="264" t="s">
        <v>310</v>
      </c>
      <c r="T105" s="264" t="s">
        <v>249</v>
      </c>
      <c r="U105" s="54"/>
      <c r="V105" s="54"/>
      <c r="W105" s="277"/>
      <c r="X105" s="277"/>
      <c r="Y105" s="277"/>
      <c r="Z105" s="277"/>
      <c r="AA105" s="277"/>
      <c r="AB105" s="277"/>
    </row>
    <row r="106" spans="1:28" s="278" customFormat="1" ht="30" customHeight="1" x14ac:dyDescent="0.2">
      <c r="A106" s="510">
        <v>226</v>
      </c>
      <c r="B106" s="274">
        <v>8042</v>
      </c>
      <c r="C106" s="511" t="s">
        <v>413</v>
      </c>
      <c r="D106" s="312" t="s">
        <v>515</v>
      </c>
      <c r="E106" s="512">
        <v>2003</v>
      </c>
      <c r="F106" s="506" t="s">
        <v>98</v>
      </c>
      <c r="G106" s="506">
        <v>85112</v>
      </c>
      <c r="H106" s="442">
        <v>1588</v>
      </c>
      <c r="I106" s="542" t="s">
        <v>4</v>
      </c>
      <c r="J106" s="368" t="s">
        <v>444</v>
      </c>
      <c r="K106" s="366" t="s">
        <v>448</v>
      </c>
      <c r="L106" s="453"/>
      <c r="M106" s="119"/>
      <c r="N106" s="879"/>
      <c r="O106" s="264"/>
      <c r="P106" s="264"/>
      <c r="Q106" s="264" t="s">
        <v>4</v>
      </c>
      <c r="R106" s="264" t="s">
        <v>309</v>
      </c>
      <c r="S106" s="264" t="s">
        <v>310</v>
      </c>
      <c r="T106" s="264" t="s">
        <v>249</v>
      </c>
      <c r="U106" s="54"/>
      <c r="V106" s="54"/>
      <c r="W106" s="277"/>
      <c r="X106" s="277"/>
      <c r="Y106" s="277"/>
      <c r="Z106" s="277"/>
      <c r="AA106" s="277"/>
      <c r="AB106" s="277"/>
    </row>
    <row r="107" spans="1:28" s="278" customFormat="1" ht="30" customHeight="1" x14ac:dyDescent="0.2">
      <c r="A107" s="510">
        <v>227</v>
      </c>
      <c r="B107" s="274">
        <v>7060</v>
      </c>
      <c r="C107" s="511" t="s">
        <v>271</v>
      </c>
      <c r="D107" s="312" t="s">
        <v>69</v>
      </c>
      <c r="E107" s="512">
        <v>1991</v>
      </c>
      <c r="F107" s="499" t="s">
        <v>220</v>
      </c>
      <c r="G107" s="506">
        <v>132486</v>
      </c>
      <c r="H107" s="442">
        <v>4731</v>
      </c>
      <c r="I107" s="542" t="s">
        <v>272</v>
      </c>
      <c r="J107" s="326" t="s">
        <v>368</v>
      </c>
      <c r="K107" s="327" t="s">
        <v>445</v>
      </c>
      <c r="L107" s="543"/>
      <c r="M107" s="119"/>
      <c r="N107" s="879"/>
      <c r="O107" s="264"/>
      <c r="P107" s="264"/>
      <c r="Q107" s="264" t="s">
        <v>4</v>
      </c>
      <c r="R107" s="264" t="s">
        <v>309</v>
      </c>
      <c r="S107" s="264" t="s">
        <v>310</v>
      </c>
      <c r="T107" s="264" t="s">
        <v>249</v>
      </c>
      <c r="U107" s="54"/>
      <c r="V107" s="54"/>
      <c r="W107" s="277"/>
      <c r="X107" s="277"/>
      <c r="Y107" s="277"/>
      <c r="Z107" s="277"/>
      <c r="AA107" s="277"/>
      <c r="AB107" s="277"/>
    </row>
    <row r="108" spans="1:28" s="278" customFormat="1" ht="30" customHeight="1" x14ac:dyDescent="0.2">
      <c r="A108" s="510">
        <v>228</v>
      </c>
      <c r="B108" s="274">
        <v>6639</v>
      </c>
      <c r="C108" s="511" t="s">
        <v>271</v>
      </c>
      <c r="D108" s="312" t="s">
        <v>69</v>
      </c>
      <c r="E108" s="512">
        <v>1997</v>
      </c>
      <c r="F108" s="499" t="s">
        <v>220</v>
      </c>
      <c r="G108" s="506">
        <v>78521</v>
      </c>
      <c r="H108" s="442">
        <v>2023</v>
      </c>
      <c r="I108" s="542" t="s">
        <v>4</v>
      </c>
      <c r="J108" s="368" t="s">
        <v>444</v>
      </c>
      <c r="K108" s="509" t="s">
        <v>446</v>
      </c>
      <c r="L108" s="453"/>
      <c r="M108" s="119"/>
      <c r="N108" s="879"/>
      <c r="O108" s="264"/>
      <c r="P108" s="264"/>
      <c r="Q108" s="264" t="s">
        <v>4</v>
      </c>
      <c r="R108" s="264" t="s">
        <v>309</v>
      </c>
      <c r="S108" s="264" t="s">
        <v>310</v>
      </c>
      <c r="T108" s="264" t="s">
        <v>249</v>
      </c>
      <c r="U108" s="54"/>
      <c r="V108" s="54"/>
      <c r="W108" s="277"/>
      <c r="X108" s="277"/>
      <c r="Y108" s="277"/>
      <c r="Z108" s="277"/>
      <c r="AA108" s="277"/>
      <c r="AB108" s="277"/>
    </row>
    <row r="109" spans="1:28" s="278" customFormat="1" ht="30" customHeight="1" x14ac:dyDescent="0.2">
      <c r="A109" s="264">
        <v>230</v>
      </c>
      <c r="B109" s="274">
        <v>4063</v>
      </c>
      <c r="C109" s="312" t="s">
        <v>105</v>
      </c>
      <c r="D109" s="312" t="s">
        <v>69</v>
      </c>
      <c r="E109" s="442">
        <v>1992</v>
      </c>
      <c r="F109" s="506" t="s">
        <v>98</v>
      </c>
      <c r="G109" s="442">
        <v>139395</v>
      </c>
      <c r="H109" s="442">
        <v>329</v>
      </c>
      <c r="I109" s="542" t="s">
        <v>414</v>
      </c>
      <c r="J109" s="368" t="s">
        <v>444</v>
      </c>
      <c r="K109" s="327" t="s">
        <v>445</v>
      </c>
      <c r="L109" s="543"/>
      <c r="M109" s="119"/>
      <c r="N109" s="879"/>
      <c r="O109" s="264"/>
      <c r="P109" s="264"/>
      <c r="Q109" s="264" t="s">
        <v>4</v>
      </c>
      <c r="R109" s="264" t="s">
        <v>309</v>
      </c>
      <c r="S109" s="264" t="s">
        <v>310</v>
      </c>
      <c r="T109" s="264" t="s">
        <v>249</v>
      </c>
      <c r="U109" s="54"/>
      <c r="V109" s="54"/>
      <c r="W109" s="277"/>
      <c r="X109" s="277"/>
      <c r="Y109" s="277"/>
      <c r="Z109" s="277"/>
      <c r="AA109" s="277"/>
      <c r="AB109" s="277"/>
    </row>
    <row r="110" spans="1:28" s="278" customFormat="1" ht="30" customHeight="1" x14ac:dyDescent="0.2">
      <c r="A110" s="264">
        <v>231</v>
      </c>
      <c r="B110" s="274">
        <v>5547</v>
      </c>
      <c r="C110" s="312" t="s">
        <v>43</v>
      </c>
      <c r="D110" s="312" t="s">
        <v>101</v>
      </c>
      <c r="E110" s="442">
        <v>1999</v>
      </c>
      <c r="F110" s="506"/>
      <c r="G110" s="442">
        <v>81406</v>
      </c>
      <c r="H110" s="442">
        <v>3975</v>
      </c>
      <c r="I110" s="542" t="s">
        <v>153</v>
      </c>
      <c r="J110" s="368" t="s">
        <v>444</v>
      </c>
      <c r="K110" s="329" t="s">
        <v>447</v>
      </c>
      <c r="L110" s="500"/>
      <c r="M110" s="119"/>
      <c r="N110" s="879"/>
      <c r="O110" s="264"/>
      <c r="P110" s="264"/>
      <c r="Q110" s="264" t="s">
        <v>4</v>
      </c>
      <c r="R110" s="264" t="s">
        <v>309</v>
      </c>
      <c r="S110" s="264" t="s">
        <v>310</v>
      </c>
      <c r="T110" s="264" t="s">
        <v>249</v>
      </c>
      <c r="U110" s="54"/>
      <c r="V110" s="54"/>
      <c r="W110" s="277"/>
      <c r="X110" s="277"/>
      <c r="Y110" s="277"/>
      <c r="Z110" s="277"/>
      <c r="AA110" s="277"/>
      <c r="AB110" s="277"/>
    </row>
    <row r="111" spans="1:28" s="245" customFormat="1" ht="30" customHeight="1" x14ac:dyDescent="0.2">
      <c r="A111" s="264">
        <v>232</v>
      </c>
      <c r="B111" s="274">
        <v>5622</v>
      </c>
      <c r="C111" s="275" t="s">
        <v>44</v>
      </c>
      <c r="D111" s="312" t="s">
        <v>69</v>
      </c>
      <c r="E111" s="274">
        <v>2001</v>
      </c>
      <c r="F111" s="506" t="s">
        <v>98</v>
      </c>
      <c r="G111" s="442">
        <v>65013</v>
      </c>
      <c r="H111" s="442">
        <v>2071</v>
      </c>
      <c r="I111" s="542" t="s">
        <v>229</v>
      </c>
      <c r="J111" s="368" t="s">
        <v>444</v>
      </c>
      <c r="K111" s="327" t="s">
        <v>445</v>
      </c>
      <c r="L111" s="543"/>
      <c r="M111" s="119"/>
      <c r="N111" s="879"/>
      <c r="O111" s="264"/>
      <c r="P111" s="264"/>
      <c r="Q111" s="264" t="s">
        <v>4</v>
      </c>
      <c r="R111" s="264" t="s">
        <v>309</v>
      </c>
      <c r="S111" s="264" t="s">
        <v>310</v>
      </c>
      <c r="T111" s="264" t="s">
        <v>249</v>
      </c>
      <c r="U111" s="54"/>
      <c r="V111" s="54"/>
      <c r="W111" s="277"/>
      <c r="X111" s="277"/>
      <c r="Y111" s="277"/>
      <c r="Z111" s="277"/>
      <c r="AA111" s="277"/>
      <c r="AB111" s="277"/>
    </row>
    <row r="112" spans="1:28" s="278" customFormat="1" ht="30" customHeight="1" x14ac:dyDescent="0.2">
      <c r="A112" s="264">
        <v>234</v>
      </c>
      <c r="B112" s="274">
        <v>1388</v>
      </c>
      <c r="C112" s="312" t="s">
        <v>301</v>
      </c>
      <c r="D112" s="312" t="s">
        <v>69</v>
      </c>
      <c r="E112" s="442">
        <v>1993</v>
      </c>
      <c r="F112" s="499" t="s">
        <v>220</v>
      </c>
      <c r="G112" s="499">
        <v>121346</v>
      </c>
      <c r="H112" s="499">
        <v>2416</v>
      </c>
      <c r="I112" s="542" t="s">
        <v>155</v>
      </c>
      <c r="J112" s="326" t="s">
        <v>368</v>
      </c>
      <c r="K112" s="329" t="s">
        <v>447</v>
      </c>
      <c r="L112" s="500"/>
      <c r="M112" s="119"/>
      <c r="N112" s="879"/>
      <c r="O112" s="264"/>
      <c r="P112" s="264"/>
      <c r="Q112" s="264" t="s">
        <v>4</v>
      </c>
      <c r="R112" s="264" t="s">
        <v>309</v>
      </c>
      <c r="S112" s="264" t="s">
        <v>310</v>
      </c>
      <c r="T112" s="264" t="s">
        <v>249</v>
      </c>
      <c r="U112" s="54"/>
      <c r="V112" s="54"/>
      <c r="W112" s="277"/>
      <c r="X112" s="277"/>
      <c r="Y112" s="277"/>
      <c r="Z112" s="277"/>
      <c r="AA112" s="277"/>
      <c r="AB112" s="277"/>
    </row>
    <row r="113" spans="1:28" s="1" customFormat="1" ht="30" customHeight="1" x14ac:dyDescent="0.2">
      <c r="A113" s="264">
        <v>235</v>
      </c>
      <c r="B113" s="274">
        <v>5487</v>
      </c>
      <c r="C113" s="312" t="s">
        <v>97</v>
      </c>
      <c r="D113" s="312" t="s">
        <v>93</v>
      </c>
      <c r="E113" s="442">
        <v>2000</v>
      </c>
      <c r="F113" s="499"/>
      <c r="G113" s="499">
        <v>58767</v>
      </c>
      <c r="H113" s="499">
        <v>2852</v>
      </c>
      <c r="I113" s="64" t="s">
        <v>5</v>
      </c>
      <c r="J113" s="368" t="s">
        <v>444</v>
      </c>
      <c r="K113" s="546" t="s">
        <v>445</v>
      </c>
      <c r="L113" s="543"/>
      <c r="M113" s="119"/>
      <c r="N113" s="879"/>
      <c r="O113" s="264"/>
      <c r="P113" s="264"/>
      <c r="Q113" s="264" t="s">
        <v>4</v>
      </c>
      <c r="R113" s="264" t="s">
        <v>309</v>
      </c>
      <c r="S113" s="264" t="s">
        <v>310</v>
      </c>
      <c r="T113" s="264" t="s">
        <v>249</v>
      </c>
      <c r="U113" s="54"/>
      <c r="V113" s="54"/>
      <c r="W113" s="6" t="s">
        <v>1</v>
      </c>
      <c r="X113" s="6"/>
      <c r="Y113" s="6"/>
      <c r="Z113" s="6"/>
      <c r="AA113" s="6"/>
      <c r="AB113" s="6"/>
    </row>
    <row r="114" spans="1:28" s="245" customFormat="1" ht="30" customHeight="1" x14ac:dyDescent="0.2">
      <c r="A114" s="514">
        <v>236</v>
      </c>
      <c r="B114" s="240"/>
      <c r="C114" s="495" t="s">
        <v>285</v>
      </c>
      <c r="D114" s="249" t="s">
        <v>277</v>
      </c>
      <c r="E114" s="515">
        <v>1998</v>
      </c>
      <c r="F114" s="306">
        <v>1743</v>
      </c>
      <c r="G114" s="513" t="s">
        <v>98</v>
      </c>
      <c r="H114" s="240">
        <v>104</v>
      </c>
      <c r="I114" s="508" t="s">
        <v>5</v>
      </c>
      <c r="J114" s="368" t="s">
        <v>444</v>
      </c>
      <c r="K114" s="327" t="s">
        <v>445</v>
      </c>
      <c r="L114" s="543"/>
      <c r="M114" s="119"/>
      <c r="N114" s="879"/>
      <c r="O114" s="264"/>
      <c r="P114" s="264"/>
      <c r="Q114" s="264" t="s">
        <v>4</v>
      </c>
      <c r="R114" s="264" t="s">
        <v>309</v>
      </c>
      <c r="S114" s="264" t="s">
        <v>310</v>
      </c>
      <c r="T114" s="264" t="s">
        <v>249</v>
      </c>
      <c r="U114" s="54"/>
      <c r="V114" s="54"/>
      <c r="W114" s="277"/>
      <c r="X114" s="277"/>
      <c r="Y114" s="277"/>
      <c r="Z114" s="277"/>
      <c r="AA114" s="277"/>
      <c r="AB114" s="277"/>
    </row>
    <row r="115" spans="1:28" s="278" customFormat="1" ht="30" customHeight="1" x14ac:dyDescent="0.2">
      <c r="A115" s="264">
        <v>237</v>
      </c>
      <c r="B115" s="274">
        <v>4898</v>
      </c>
      <c r="C115" s="275" t="s">
        <v>273</v>
      </c>
      <c r="D115" s="312" t="s">
        <v>69</v>
      </c>
      <c r="E115" s="274">
        <v>1990</v>
      </c>
      <c r="F115" s="499" t="s">
        <v>1</v>
      </c>
      <c r="G115" s="442">
        <v>54599</v>
      </c>
      <c r="H115" s="442">
        <v>2155</v>
      </c>
      <c r="I115" s="542" t="s">
        <v>274</v>
      </c>
      <c r="J115" s="326" t="s">
        <v>368</v>
      </c>
      <c r="K115" s="366" t="s">
        <v>448</v>
      </c>
      <c r="L115" s="453"/>
      <c r="M115" s="119"/>
      <c r="N115" s="879"/>
      <c r="O115" s="264"/>
      <c r="P115" s="264"/>
      <c r="Q115" s="264" t="s">
        <v>4</v>
      </c>
      <c r="R115" s="264" t="s">
        <v>309</v>
      </c>
      <c r="S115" s="264" t="s">
        <v>310</v>
      </c>
      <c r="T115" s="264" t="s">
        <v>249</v>
      </c>
      <c r="U115" s="54"/>
      <c r="V115" s="54"/>
      <c r="W115" s="277"/>
      <c r="X115" s="277"/>
      <c r="Y115" s="277"/>
      <c r="Z115" s="277"/>
      <c r="AA115" s="277"/>
      <c r="AB115" s="277"/>
    </row>
    <row r="116" spans="1:28" s="278" customFormat="1" ht="30" customHeight="1" x14ac:dyDescent="0.2">
      <c r="A116" s="264">
        <v>238</v>
      </c>
      <c r="B116" s="274">
        <v>5011</v>
      </c>
      <c r="C116" s="275" t="s">
        <v>45</v>
      </c>
      <c r="D116" s="312" t="s">
        <v>50</v>
      </c>
      <c r="E116" s="274" t="s">
        <v>48</v>
      </c>
      <c r="F116" s="499" t="s">
        <v>98</v>
      </c>
      <c r="G116" s="442">
        <v>126037</v>
      </c>
      <c r="H116" s="442">
        <v>3735</v>
      </c>
      <c r="I116" s="542" t="s">
        <v>462</v>
      </c>
      <c r="J116" s="326" t="s">
        <v>368</v>
      </c>
      <c r="K116" s="509" t="s">
        <v>446</v>
      </c>
      <c r="L116" s="453"/>
      <c r="M116" s="119"/>
      <c r="N116" s="879"/>
      <c r="O116" s="264"/>
      <c r="P116" s="264"/>
      <c r="Q116" s="264" t="s">
        <v>4</v>
      </c>
      <c r="R116" s="264" t="s">
        <v>309</v>
      </c>
      <c r="S116" s="264" t="s">
        <v>310</v>
      </c>
      <c r="T116" s="264" t="s">
        <v>249</v>
      </c>
      <c r="U116" s="54"/>
      <c r="V116" s="54"/>
      <c r="W116" s="277"/>
      <c r="X116" s="277"/>
      <c r="Y116" s="277"/>
      <c r="Z116" s="277"/>
      <c r="AA116" s="277"/>
      <c r="AB116" s="277"/>
    </row>
    <row r="117" spans="1:28" s="245" customFormat="1" ht="30" customHeight="1" x14ac:dyDescent="0.2">
      <c r="A117" s="514">
        <v>240</v>
      </c>
      <c r="B117" s="240"/>
      <c r="C117" s="495" t="s">
        <v>129</v>
      </c>
      <c r="D117" s="242" t="s">
        <v>261</v>
      </c>
      <c r="E117" s="515">
        <v>2000</v>
      </c>
      <c r="F117" s="513" t="s">
        <v>98</v>
      </c>
      <c r="G117" s="513">
        <v>99577</v>
      </c>
      <c r="H117" s="371">
        <v>5283</v>
      </c>
      <c r="I117" s="508" t="s">
        <v>430</v>
      </c>
      <c r="J117" s="368" t="s">
        <v>444</v>
      </c>
      <c r="K117" s="509" t="s">
        <v>446</v>
      </c>
      <c r="L117" s="453" t="s">
        <v>1</v>
      </c>
      <c r="M117" s="119"/>
      <c r="N117" s="879"/>
      <c r="O117" s="264"/>
      <c r="P117" s="264"/>
      <c r="Q117" s="264" t="s">
        <v>4</v>
      </c>
      <c r="R117" s="264" t="s">
        <v>309</v>
      </c>
      <c r="S117" s="264" t="s">
        <v>310</v>
      </c>
      <c r="T117" s="264" t="s">
        <v>249</v>
      </c>
      <c r="U117" s="54"/>
      <c r="V117" s="54"/>
      <c r="W117" s="277"/>
      <c r="X117" s="277"/>
      <c r="Y117" s="277"/>
      <c r="Z117" s="277"/>
      <c r="AA117" s="277"/>
      <c r="AB117" s="277"/>
    </row>
    <row r="118" spans="1:28" s="278" customFormat="1" ht="30" customHeight="1" x14ac:dyDescent="0.2">
      <c r="A118" s="510">
        <v>242</v>
      </c>
      <c r="B118" s="274" t="s">
        <v>1</v>
      </c>
      <c r="C118" s="511" t="s">
        <v>415</v>
      </c>
      <c r="D118" s="312" t="s">
        <v>8</v>
      </c>
      <c r="E118" s="512">
        <v>1999</v>
      </c>
      <c r="F118" s="499" t="s">
        <v>220</v>
      </c>
      <c r="G118" s="506">
        <v>73183</v>
      </c>
      <c r="H118" s="442">
        <v>2072</v>
      </c>
      <c r="I118" s="542" t="s">
        <v>4</v>
      </c>
      <c r="J118" s="368" t="s">
        <v>444</v>
      </c>
      <c r="K118" s="509" t="s">
        <v>446</v>
      </c>
      <c r="L118" s="453"/>
      <c r="M118" s="119"/>
      <c r="N118" s="879"/>
      <c r="O118" s="264"/>
      <c r="P118" s="264"/>
      <c r="Q118" s="264" t="s">
        <v>4</v>
      </c>
      <c r="R118" s="264" t="s">
        <v>309</v>
      </c>
      <c r="S118" s="264" t="s">
        <v>310</v>
      </c>
      <c r="T118" s="264" t="s">
        <v>249</v>
      </c>
      <c r="U118" s="54"/>
      <c r="V118" s="54"/>
      <c r="W118" s="277"/>
      <c r="X118" s="277"/>
      <c r="Y118" s="277"/>
      <c r="Z118" s="277"/>
      <c r="AA118" s="277"/>
      <c r="AB118" s="277"/>
    </row>
    <row r="119" spans="1:28" s="278" customFormat="1" ht="30" customHeight="1" x14ac:dyDescent="0.2">
      <c r="A119" s="510">
        <v>244</v>
      </c>
      <c r="B119" s="274">
        <v>6169</v>
      </c>
      <c r="C119" s="511" t="s">
        <v>278</v>
      </c>
      <c r="D119" s="312" t="s">
        <v>69</v>
      </c>
      <c r="E119" s="512">
        <v>1994</v>
      </c>
      <c r="F119" s="499" t="s">
        <v>220</v>
      </c>
      <c r="G119" s="506">
        <v>69906</v>
      </c>
      <c r="H119" s="442">
        <v>990</v>
      </c>
      <c r="I119" s="542" t="s">
        <v>92</v>
      </c>
      <c r="J119" s="368" t="s">
        <v>444</v>
      </c>
      <c r="K119" s="327" t="s">
        <v>445</v>
      </c>
      <c r="L119" s="543"/>
      <c r="M119" s="119"/>
      <c r="N119" s="879"/>
      <c r="O119" s="264"/>
      <c r="P119" s="264"/>
      <c r="Q119" s="264" t="s">
        <v>4</v>
      </c>
      <c r="R119" s="264" t="s">
        <v>309</v>
      </c>
      <c r="S119" s="264" t="s">
        <v>310</v>
      </c>
      <c r="T119" s="264" t="s">
        <v>249</v>
      </c>
      <c r="U119" s="54"/>
      <c r="V119" s="54"/>
      <c r="W119" s="277"/>
      <c r="X119" s="277"/>
      <c r="Y119" s="277"/>
      <c r="Z119" s="277"/>
      <c r="AA119" s="277"/>
      <c r="AB119" s="277"/>
    </row>
    <row r="120" spans="1:28" s="278" customFormat="1" ht="30" customHeight="1" x14ac:dyDescent="0.2">
      <c r="A120" s="510">
        <v>247</v>
      </c>
      <c r="B120" s="274">
        <v>6985</v>
      </c>
      <c r="C120" s="511" t="s">
        <v>278</v>
      </c>
      <c r="D120" s="312" t="s">
        <v>69</v>
      </c>
      <c r="E120" s="512">
        <v>1996</v>
      </c>
      <c r="F120" s="499" t="s">
        <v>220</v>
      </c>
      <c r="G120" s="506">
        <v>106615</v>
      </c>
      <c r="H120" s="442">
        <v>6016</v>
      </c>
      <c r="I120" s="542" t="s">
        <v>92</v>
      </c>
      <c r="J120" s="368" t="s">
        <v>444</v>
      </c>
      <c r="K120" s="509" t="s">
        <v>446</v>
      </c>
      <c r="L120" s="453"/>
      <c r="M120" s="119"/>
      <c r="N120" s="879"/>
      <c r="O120" s="264"/>
      <c r="P120" s="264"/>
      <c r="Q120" s="264" t="s">
        <v>4</v>
      </c>
      <c r="R120" s="264" t="s">
        <v>309</v>
      </c>
      <c r="S120" s="264" t="s">
        <v>310</v>
      </c>
      <c r="T120" s="264" t="s">
        <v>249</v>
      </c>
      <c r="U120" s="54"/>
      <c r="V120" s="54"/>
      <c r="W120" s="277"/>
      <c r="X120" s="277"/>
      <c r="Y120" s="277"/>
      <c r="Z120" s="277"/>
      <c r="AA120" s="277"/>
      <c r="AB120" s="277"/>
    </row>
    <row r="121" spans="1:28" s="245" customFormat="1" ht="30" customHeight="1" x14ac:dyDescent="0.2">
      <c r="A121" s="510">
        <v>249</v>
      </c>
      <c r="B121" s="274">
        <v>6165</v>
      </c>
      <c r="C121" s="511" t="s">
        <v>279</v>
      </c>
      <c r="D121" s="312" t="s">
        <v>69</v>
      </c>
      <c r="E121" s="512">
        <v>2003</v>
      </c>
      <c r="F121" s="310">
        <v>166</v>
      </c>
      <c r="G121" s="506" t="s">
        <v>98</v>
      </c>
      <c r="H121" s="442">
        <v>12</v>
      </c>
      <c r="I121" s="508" t="s">
        <v>5</v>
      </c>
      <c r="J121" s="368" t="s">
        <v>444</v>
      </c>
      <c r="K121" s="509" t="s">
        <v>446</v>
      </c>
      <c r="L121" s="453"/>
      <c r="M121" s="119"/>
      <c r="N121" s="879"/>
      <c r="O121" s="264"/>
      <c r="P121" s="264"/>
      <c r="Q121" s="264" t="s">
        <v>4</v>
      </c>
      <c r="R121" s="264" t="s">
        <v>309</v>
      </c>
      <c r="S121" s="264" t="s">
        <v>310</v>
      </c>
      <c r="T121" s="264" t="s">
        <v>249</v>
      </c>
      <c r="U121" s="54"/>
      <c r="V121" s="54"/>
      <c r="W121" s="277"/>
      <c r="X121" s="277"/>
      <c r="Y121" s="277"/>
      <c r="Z121" s="277"/>
      <c r="AA121" s="277"/>
      <c r="AB121" s="277"/>
    </row>
    <row r="122" spans="1:28" s="245" customFormat="1" ht="30" customHeight="1" x14ac:dyDescent="0.2">
      <c r="A122" s="510">
        <v>251</v>
      </c>
      <c r="B122" s="274">
        <v>6678</v>
      </c>
      <c r="C122" s="511" t="s">
        <v>296</v>
      </c>
      <c r="D122" s="312" t="s">
        <v>261</v>
      </c>
      <c r="E122" s="512">
        <v>1997</v>
      </c>
      <c r="F122" s="310" t="s">
        <v>220</v>
      </c>
      <c r="G122" s="506">
        <v>111375</v>
      </c>
      <c r="H122" s="442">
        <v>3506</v>
      </c>
      <c r="I122" s="542" t="s">
        <v>4</v>
      </c>
      <c r="J122" s="368" t="s">
        <v>444</v>
      </c>
      <c r="K122" s="366" t="s">
        <v>448</v>
      </c>
      <c r="L122" s="544" t="s">
        <v>507</v>
      </c>
      <c r="M122" s="119"/>
      <c r="N122" s="879"/>
      <c r="O122" s="264"/>
      <c r="P122" s="264"/>
      <c r="Q122" s="264" t="s">
        <v>4</v>
      </c>
      <c r="R122" s="264" t="s">
        <v>309</v>
      </c>
      <c r="S122" s="264" t="s">
        <v>310</v>
      </c>
      <c r="T122" s="264" t="s">
        <v>249</v>
      </c>
      <c r="U122" s="54"/>
      <c r="V122" s="54"/>
      <c r="W122" s="277"/>
      <c r="X122" s="277"/>
      <c r="Y122" s="277"/>
      <c r="Z122" s="277"/>
      <c r="AA122" s="277"/>
      <c r="AB122" s="277"/>
    </row>
    <row r="123" spans="1:28" s="245" customFormat="1" ht="30" customHeight="1" x14ac:dyDescent="0.2">
      <c r="A123" s="510">
        <v>254</v>
      </c>
      <c r="B123" s="274">
        <v>3578</v>
      </c>
      <c r="C123" s="511" t="s">
        <v>258</v>
      </c>
      <c r="D123" s="312" t="s">
        <v>69</v>
      </c>
      <c r="E123" s="512">
        <v>1989</v>
      </c>
      <c r="F123" s="310">
        <v>6098</v>
      </c>
      <c r="G123" s="506" t="s">
        <v>98</v>
      </c>
      <c r="H123" s="442">
        <v>118</v>
      </c>
      <c r="I123" s="508" t="s">
        <v>5</v>
      </c>
      <c r="J123" s="368" t="s">
        <v>444</v>
      </c>
      <c r="K123" s="509" t="s">
        <v>446</v>
      </c>
      <c r="L123" s="453"/>
      <c r="M123" s="119"/>
      <c r="N123" s="879"/>
      <c r="O123" s="264"/>
      <c r="P123" s="264"/>
      <c r="Q123" s="264" t="s">
        <v>4</v>
      </c>
      <c r="R123" s="264" t="s">
        <v>309</v>
      </c>
      <c r="S123" s="264" t="s">
        <v>310</v>
      </c>
      <c r="T123" s="264" t="s">
        <v>249</v>
      </c>
      <c r="U123" s="54"/>
      <c r="V123" s="54"/>
      <c r="W123" s="277"/>
      <c r="X123" s="277"/>
      <c r="Y123" s="277"/>
      <c r="Z123" s="277"/>
      <c r="AA123" s="277"/>
      <c r="AB123" s="277"/>
    </row>
    <row r="124" spans="1:28" s="245" customFormat="1" ht="30" customHeight="1" x14ac:dyDescent="0.2">
      <c r="A124" s="370">
        <v>257</v>
      </c>
      <c r="B124" s="240">
        <v>5548</v>
      </c>
      <c r="C124" s="242" t="s">
        <v>43</v>
      </c>
      <c r="D124" s="242" t="s">
        <v>101</v>
      </c>
      <c r="E124" s="371">
        <v>1999</v>
      </c>
      <c r="F124" s="513" t="s">
        <v>98</v>
      </c>
      <c r="G124" s="376">
        <v>43649</v>
      </c>
      <c r="H124" s="376">
        <v>1584</v>
      </c>
      <c r="I124" s="542" t="s">
        <v>192</v>
      </c>
      <c r="J124" s="326" t="s">
        <v>368</v>
      </c>
      <c r="K124" s="509" t="s">
        <v>446</v>
      </c>
      <c r="L124" s="453"/>
      <c r="M124" s="119"/>
      <c r="N124" s="879"/>
      <c r="O124" s="264"/>
      <c r="P124" s="264"/>
      <c r="Q124" s="264" t="s">
        <v>4</v>
      </c>
      <c r="R124" s="264" t="s">
        <v>309</v>
      </c>
      <c r="S124" s="264" t="s">
        <v>310</v>
      </c>
      <c r="T124" s="264" t="s">
        <v>249</v>
      </c>
      <c r="U124" s="54"/>
      <c r="V124" s="54"/>
      <c r="W124" s="277"/>
      <c r="X124" s="277"/>
      <c r="Y124" s="277"/>
      <c r="Z124" s="277"/>
      <c r="AA124" s="277"/>
      <c r="AB124" s="277"/>
    </row>
    <row r="125" spans="1:28" s="245" customFormat="1" ht="30" customHeight="1" x14ac:dyDescent="0.2">
      <c r="A125" s="370">
        <v>261</v>
      </c>
      <c r="B125" s="240">
        <v>8197</v>
      </c>
      <c r="C125" s="548" t="s">
        <v>97</v>
      </c>
      <c r="D125" s="599" t="s">
        <v>8</v>
      </c>
      <c r="E125" s="599">
        <v>2007</v>
      </c>
      <c r="F125" s="599"/>
      <c r="G125" s="550">
        <v>69706</v>
      </c>
      <c r="H125" s="550">
        <v>7426</v>
      </c>
      <c r="I125" s="598" t="s">
        <v>119</v>
      </c>
      <c r="J125" s="368" t="s">
        <v>444</v>
      </c>
      <c r="K125" s="109" t="s">
        <v>445</v>
      </c>
      <c r="L125" s="410" t="s">
        <v>512</v>
      </c>
      <c r="M125" s="119"/>
      <c r="N125" s="879"/>
      <c r="O125" s="264"/>
      <c r="P125" s="264"/>
      <c r="Q125" s="264" t="s">
        <v>4</v>
      </c>
      <c r="R125" s="264" t="s">
        <v>309</v>
      </c>
      <c r="S125" s="264" t="s">
        <v>310</v>
      </c>
      <c r="T125" s="264" t="s">
        <v>249</v>
      </c>
      <c r="U125" s="54"/>
      <c r="V125" s="54"/>
      <c r="W125" s="600"/>
      <c r="X125" s="600">
        <v>35000</v>
      </c>
      <c r="Y125" s="600"/>
      <c r="Z125" s="600"/>
      <c r="AA125" s="600"/>
    </row>
    <row r="126" spans="1:28" s="245" customFormat="1" ht="30" customHeight="1" x14ac:dyDescent="0.2">
      <c r="A126" s="514">
        <v>263</v>
      </c>
      <c r="B126" s="240">
        <v>3322</v>
      </c>
      <c r="C126" s="495" t="s">
        <v>466</v>
      </c>
      <c r="D126" s="249" t="s">
        <v>69</v>
      </c>
      <c r="E126" s="515">
        <v>1986</v>
      </c>
      <c r="F126" s="306">
        <v>4158</v>
      </c>
      <c r="G126" s="513" t="s">
        <v>538</v>
      </c>
      <c r="H126" s="240">
        <v>425</v>
      </c>
      <c r="I126" s="508" t="s">
        <v>5</v>
      </c>
      <c r="J126" s="368" t="s">
        <v>444</v>
      </c>
      <c r="K126" s="509" t="s">
        <v>446</v>
      </c>
      <c r="L126" s="453"/>
      <c r="M126" s="119"/>
      <c r="N126" s="879"/>
      <c r="O126" s="264"/>
      <c r="P126" s="264"/>
      <c r="Q126" s="264" t="s">
        <v>4</v>
      </c>
      <c r="R126" s="264" t="s">
        <v>309</v>
      </c>
      <c r="S126" s="264" t="s">
        <v>310</v>
      </c>
      <c r="T126" s="264" t="s">
        <v>249</v>
      </c>
      <c r="U126" s="54"/>
      <c r="V126" s="54"/>
      <c r="W126" s="277"/>
      <c r="X126" s="277"/>
      <c r="Y126" s="277"/>
      <c r="Z126" s="277"/>
      <c r="AA126" s="277"/>
      <c r="AB126" s="277"/>
    </row>
    <row r="127" spans="1:28" s="245" customFormat="1" ht="30" customHeight="1" x14ac:dyDescent="0.2">
      <c r="A127" s="510">
        <v>266</v>
      </c>
      <c r="B127" s="274">
        <v>6034</v>
      </c>
      <c r="C127" s="511" t="s">
        <v>284</v>
      </c>
      <c r="D127" s="312" t="s">
        <v>69</v>
      </c>
      <c r="E127" s="512">
        <v>1991</v>
      </c>
      <c r="F127" s="310" t="s">
        <v>220</v>
      </c>
      <c r="G127" s="506">
        <v>95801</v>
      </c>
      <c r="H127" s="442">
        <v>4017</v>
      </c>
      <c r="I127" s="542" t="s">
        <v>4</v>
      </c>
      <c r="J127" s="368" t="s">
        <v>444</v>
      </c>
      <c r="K127" s="329" t="s">
        <v>447</v>
      </c>
      <c r="L127" s="500"/>
      <c r="M127" s="119"/>
      <c r="N127" s="879"/>
      <c r="O127" s="264"/>
      <c r="P127" s="264"/>
      <c r="Q127" s="264" t="s">
        <v>4</v>
      </c>
      <c r="R127" s="264" t="s">
        <v>309</v>
      </c>
      <c r="S127" s="264" t="s">
        <v>310</v>
      </c>
      <c r="T127" s="264" t="s">
        <v>249</v>
      </c>
      <c r="U127" s="54"/>
      <c r="V127" s="54"/>
      <c r="W127" s="277"/>
      <c r="X127" s="277"/>
      <c r="Y127" s="277"/>
      <c r="Z127" s="277"/>
      <c r="AA127" s="277"/>
      <c r="AB127" s="277"/>
    </row>
    <row r="128" spans="1:28" s="1013" customFormat="1" ht="30" customHeight="1" x14ac:dyDescent="0.2">
      <c r="A128" s="370">
        <v>267</v>
      </c>
      <c r="B128" s="1006">
        <v>8493</v>
      </c>
      <c r="C128" s="1006" t="s">
        <v>318</v>
      </c>
      <c r="D128" s="687" t="s">
        <v>630</v>
      </c>
      <c r="E128" s="240">
        <v>2006</v>
      </c>
      <c r="F128" s="1006"/>
      <c r="G128" s="376">
        <v>51476</v>
      </c>
      <c r="H128" s="376">
        <v>2143</v>
      </c>
      <c r="I128" s="1007" t="s">
        <v>5</v>
      </c>
      <c r="J128" s="326" t="s">
        <v>368</v>
      </c>
      <c r="K128" s="1008" t="s">
        <v>447</v>
      </c>
      <c r="L128" s="604" t="s">
        <v>683</v>
      </c>
      <c r="M128" s="119"/>
      <c r="N128" s="879"/>
      <c r="O128" s="264"/>
      <c r="P128" s="264"/>
      <c r="Q128" s="264" t="s">
        <v>4</v>
      </c>
      <c r="R128" s="264" t="s">
        <v>309</v>
      </c>
      <c r="S128" s="264" t="s">
        <v>310</v>
      </c>
      <c r="T128" s="264" t="s">
        <v>249</v>
      </c>
      <c r="U128" s="54"/>
      <c r="V128" s="54"/>
      <c r="W128" s="1012"/>
      <c r="X128" s="1012"/>
      <c r="Y128" s="1012"/>
      <c r="Z128" s="1012"/>
      <c r="AA128" s="1012"/>
    </row>
    <row r="129" spans="1:28" s="245" customFormat="1" ht="30" customHeight="1" x14ac:dyDescent="0.2">
      <c r="A129" s="510">
        <v>269</v>
      </c>
      <c r="B129" s="274">
        <v>5559</v>
      </c>
      <c r="C129" s="511" t="s">
        <v>603</v>
      </c>
      <c r="D129" s="312" t="s">
        <v>69</v>
      </c>
      <c r="E129" s="512">
        <v>2012</v>
      </c>
      <c r="F129" s="310"/>
      <c r="G129" s="506">
        <v>64622</v>
      </c>
      <c r="H129" s="442">
        <v>3639</v>
      </c>
      <c r="I129" s="508" t="s">
        <v>5</v>
      </c>
      <c r="J129" s="368" t="s">
        <v>444</v>
      </c>
      <c r="K129" s="329" t="s">
        <v>447</v>
      </c>
      <c r="L129" s="453" t="s">
        <v>604</v>
      </c>
      <c r="M129" s="119"/>
      <c r="N129" s="879"/>
      <c r="O129" s="264"/>
      <c r="P129" s="264"/>
      <c r="Q129" s="264" t="s">
        <v>4</v>
      </c>
      <c r="R129" s="264" t="s">
        <v>309</v>
      </c>
      <c r="S129" s="264" t="s">
        <v>310</v>
      </c>
      <c r="T129" s="264" t="s">
        <v>249</v>
      </c>
      <c r="U129" s="54"/>
      <c r="V129" s="54"/>
      <c r="W129" s="277"/>
      <c r="X129" s="277"/>
      <c r="Y129" s="277"/>
      <c r="Z129" s="277"/>
      <c r="AA129" s="277"/>
      <c r="AB129" s="277"/>
    </row>
    <row r="130" spans="1:28" s="245" customFormat="1" ht="30" customHeight="1" x14ac:dyDescent="0.2">
      <c r="A130" s="510">
        <v>270</v>
      </c>
      <c r="B130" s="274">
        <v>8491</v>
      </c>
      <c r="C130" s="511" t="s">
        <v>97</v>
      </c>
      <c r="D130" s="312" t="s">
        <v>69</v>
      </c>
      <c r="E130" s="512">
        <v>1997</v>
      </c>
      <c r="F130" s="310"/>
      <c r="G130" s="506">
        <v>49612</v>
      </c>
      <c r="H130" s="442">
        <v>3516</v>
      </c>
      <c r="I130" s="508" t="s">
        <v>5</v>
      </c>
      <c r="J130" s="368" t="s">
        <v>444</v>
      </c>
      <c r="K130" s="329" t="s">
        <v>447</v>
      </c>
      <c r="L130" s="453" t="s">
        <v>625</v>
      </c>
      <c r="M130" s="119"/>
      <c r="N130" s="879"/>
      <c r="O130" s="264"/>
      <c r="P130" s="264"/>
      <c r="Q130" s="264" t="s">
        <v>4</v>
      </c>
      <c r="R130" s="264" t="s">
        <v>309</v>
      </c>
      <c r="S130" s="264" t="s">
        <v>310</v>
      </c>
      <c r="T130" s="264" t="s">
        <v>249</v>
      </c>
      <c r="U130" s="54"/>
      <c r="V130" s="54"/>
      <c r="W130" s="277"/>
      <c r="X130" s="277"/>
      <c r="Y130" s="277"/>
      <c r="Z130" s="277"/>
      <c r="AA130" s="277"/>
      <c r="AB130" s="277"/>
    </row>
    <row r="131" spans="1:28" s="245" customFormat="1" ht="30" customHeight="1" x14ac:dyDescent="0.2">
      <c r="A131" s="510">
        <v>271</v>
      </c>
      <c r="B131" s="274"/>
      <c r="C131" s="511" t="s">
        <v>276</v>
      </c>
      <c r="D131" s="312" t="s">
        <v>277</v>
      </c>
      <c r="E131" s="512">
        <v>1999</v>
      </c>
      <c r="F131" s="310">
        <v>146</v>
      </c>
      <c r="G131" s="506" t="s">
        <v>240</v>
      </c>
      <c r="H131" s="442">
        <v>130</v>
      </c>
      <c r="I131" s="542" t="s">
        <v>375</v>
      </c>
      <c r="J131" s="368" t="s">
        <v>444</v>
      </c>
      <c r="K131" s="329" t="s">
        <v>447</v>
      </c>
      <c r="L131" s="453"/>
      <c r="M131" s="119"/>
      <c r="N131" s="879"/>
      <c r="O131" s="264"/>
      <c r="P131" s="264"/>
      <c r="Q131" s="264" t="s">
        <v>4</v>
      </c>
      <c r="R131" s="264" t="s">
        <v>309</v>
      </c>
      <c r="S131" s="264" t="s">
        <v>310</v>
      </c>
      <c r="T131" s="264" t="s">
        <v>249</v>
      </c>
      <c r="U131" s="54"/>
      <c r="V131" s="54"/>
      <c r="W131" s="277"/>
      <c r="X131" s="277"/>
      <c r="Y131" s="277"/>
      <c r="Z131" s="277"/>
      <c r="AA131" s="277"/>
      <c r="AB131" s="277"/>
    </row>
    <row r="132" spans="1:28" s="245" customFormat="1" ht="30" customHeight="1" x14ac:dyDescent="0.2">
      <c r="A132" s="510">
        <v>273</v>
      </c>
      <c r="B132" s="274">
        <v>4786</v>
      </c>
      <c r="C132" s="511" t="s">
        <v>286</v>
      </c>
      <c r="D132" s="312" t="s">
        <v>69</v>
      </c>
      <c r="E132" s="512">
        <v>1995</v>
      </c>
      <c r="F132" s="310">
        <v>1724</v>
      </c>
      <c r="G132" s="506" t="s">
        <v>98</v>
      </c>
      <c r="H132" s="442">
        <v>82</v>
      </c>
      <c r="I132" s="508" t="s">
        <v>5</v>
      </c>
      <c r="J132" s="368" t="s">
        <v>444</v>
      </c>
      <c r="K132" s="509" t="s">
        <v>446</v>
      </c>
      <c r="L132" s="453"/>
      <c r="M132" s="119"/>
      <c r="N132" s="879"/>
      <c r="O132" s="264"/>
      <c r="P132" s="264"/>
      <c r="Q132" s="264" t="s">
        <v>4</v>
      </c>
      <c r="R132" s="264" t="s">
        <v>309</v>
      </c>
      <c r="S132" s="264" t="s">
        <v>310</v>
      </c>
      <c r="T132" s="264" t="s">
        <v>249</v>
      </c>
      <c r="U132" s="54"/>
      <c r="V132" s="54"/>
      <c r="W132" s="277"/>
      <c r="X132" s="277"/>
      <c r="Y132" s="277"/>
      <c r="Z132" s="277"/>
      <c r="AA132" s="277"/>
      <c r="AB132" s="277"/>
    </row>
    <row r="133" spans="1:28" s="1" customFormat="1" ht="30" customHeight="1" x14ac:dyDescent="0.2">
      <c r="A133" s="510">
        <v>274</v>
      </c>
      <c r="B133" s="12">
        <v>6628</v>
      </c>
      <c r="C133" s="125" t="s">
        <v>208</v>
      </c>
      <c r="D133" s="125" t="s">
        <v>10</v>
      </c>
      <c r="E133" s="5">
        <v>2004</v>
      </c>
      <c r="F133" s="5" t="s">
        <v>482</v>
      </c>
      <c r="G133" s="9">
        <v>104630</v>
      </c>
      <c r="H133" s="9">
        <v>3213</v>
      </c>
      <c r="I133" s="66" t="s">
        <v>486</v>
      </c>
      <c r="J133" s="326" t="s">
        <v>368</v>
      </c>
      <c r="K133" s="329" t="s">
        <v>447</v>
      </c>
      <c r="L133" s="453"/>
      <c r="M133" s="119"/>
      <c r="N133" s="879"/>
      <c r="O133" s="264"/>
      <c r="P133" s="264"/>
      <c r="Q133" s="264" t="s">
        <v>4</v>
      </c>
      <c r="R133" s="264" t="s">
        <v>309</v>
      </c>
      <c r="S133" s="264" t="s">
        <v>310</v>
      </c>
      <c r="T133" s="264" t="s">
        <v>249</v>
      </c>
      <c r="U133" s="54"/>
      <c r="V133" s="54"/>
      <c r="W133" s="277"/>
      <c r="X133" s="277"/>
      <c r="Y133" s="277"/>
      <c r="Z133" s="277"/>
      <c r="AA133" s="277"/>
      <c r="AB133" s="277"/>
    </row>
    <row r="134" spans="1:28" s="1" customFormat="1" ht="30" customHeight="1" x14ac:dyDescent="0.2">
      <c r="A134" s="510">
        <v>278</v>
      </c>
      <c r="B134" s="12" t="s">
        <v>157</v>
      </c>
      <c r="C134" s="125" t="s">
        <v>285</v>
      </c>
      <c r="D134" s="125" t="s">
        <v>277</v>
      </c>
      <c r="E134" s="5">
        <v>1998</v>
      </c>
      <c r="F134" s="5">
        <v>1068</v>
      </c>
      <c r="G134" s="9" t="s">
        <v>240</v>
      </c>
      <c r="H134" s="9">
        <v>8</v>
      </c>
      <c r="I134" s="66" t="s">
        <v>5</v>
      </c>
      <c r="J134" s="368" t="s">
        <v>444</v>
      </c>
      <c r="K134" s="329" t="s">
        <v>446</v>
      </c>
      <c r="L134" s="453"/>
      <c r="M134" s="119"/>
      <c r="N134" s="879"/>
      <c r="O134" s="264"/>
      <c r="P134" s="264"/>
      <c r="Q134" s="264" t="s">
        <v>4</v>
      </c>
      <c r="R134" s="264" t="s">
        <v>309</v>
      </c>
      <c r="S134" s="264" t="s">
        <v>310</v>
      </c>
      <c r="T134" s="264" t="s">
        <v>249</v>
      </c>
      <c r="U134" s="54"/>
      <c r="V134" s="54"/>
      <c r="W134" s="277"/>
      <c r="X134" s="277"/>
      <c r="Y134" s="277"/>
      <c r="Z134" s="277"/>
      <c r="AA134" s="277"/>
      <c r="AB134" s="277"/>
    </row>
    <row r="135" spans="1:28" s="1" customFormat="1" ht="30" customHeight="1" x14ac:dyDescent="0.2">
      <c r="A135" s="510">
        <v>279</v>
      </c>
      <c r="B135" s="274">
        <v>6146</v>
      </c>
      <c r="C135" s="511" t="s">
        <v>432</v>
      </c>
      <c r="D135" s="312" t="s">
        <v>123</v>
      </c>
      <c r="E135" s="512">
        <v>2003</v>
      </c>
      <c r="F135" s="506">
        <v>6311</v>
      </c>
      <c r="G135" s="499">
        <v>106050</v>
      </c>
      <c r="H135" s="274">
        <v>4582</v>
      </c>
      <c r="I135" s="66" t="s">
        <v>542</v>
      </c>
      <c r="J135" s="326" t="s">
        <v>368</v>
      </c>
      <c r="K135" s="328" t="s">
        <v>367</v>
      </c>
      <c r="L135" s="453"/>
      <c r="M135" s="119"/>
      <c r="N135" s="879"/>
      <c r="O135" s="264"/>
      <c r="P135" s="264"/>
      <c r="Q135" s="264" t="s">
        <v>4</v>
      </c>
      <c r="R135" s="264" t="s">
        <v>309</v>
      </c>
      <c r="S135" s="264" t="s">
        <v>310</v>
      </c>
      <c r="T135" s="264" t="s">
        <v>249</v>
      </c>
      <c r="U135" s="54"/>
      <c r="V135" s="54"/>
      <c r="W135" s="277"/>
      <c r="X135" s="277"/>
      <c r="Y135" s="277"/>
    </row>
    <row r="136" spans="1:28" s="245" customFormat="1" ht="30" customHeight="1" x14ac:dyDescent="0.2">
      <c r="A136" s="514">
        <v>280</v>
      </c>
      <c r="B136" s="240">
        <v>4967</v>
      </c>
      <c r="C136" s="495" t="s">
        <v>288</v>
      </c>
      <c r="D136" s="242" t="s">
        <v>262</v>
      </c>
      <c r="E136" s="515">
        <v>1998</v>
      </c>
      <c r="F136" s="513" t="s">
        <v>98</v>
      </c>
      <c r="G136" s="513">
        <v>21385</v>
      </c>
      <c r="H136" s="371">
        <v>1196</v>
      </c>
      <c r="I136" s="508" t="s">
        <v>5</v>
      </c>
      <c r="J136" s="368" t="s">
        <v>444</v>
      </c>
      <c r="K136" s="509" t="s">
        <v>446</v>
      </c>
      <c r="L136" s="453"/>
      <c r="M136" s="119"/>
      <c r="N136" s="879"/>
      <c r="O136" s="264"/>
      <c r="P136" s="264"/>
      <c r="Q136" s="264" t="s">
        <v>4</v>
      </c>
      <c r="R136" s="264" t="s">
        <v>309</v>
      </c>
      <c r="S136" s="264" t="s">
        <v>310</v>
      </c>
      <c r="T136" s="264" t="s">
        <v>249</v>
      </c>
      <c r="U136" s="54"/>
      <c r="V136" s="54"/>
      <c r="W136" s="277"/>
      <c r="X136" s="277"/>
      <c r="Y136" s="277"/>
      <c r="Z136" s="277"/>
      <c r="AA136" s="277"/>
      <c r="AB136" s="277"/>
    </row>
    <row r="137" spans="1:28" s="245" customFormat="1" ht="30" customHeight="1" x14ac:dyDescent="0.2">
      <c r="A137" s="514">
        <v>281</v>
      </c>
      <c r="B137" s="240">
        <v>6609</v>
      </c>
      <c r="C137" s="495" t="s">
        <v>215</v>
      </c>
      <c r="D137" s="242" t="s">
        <v>123</v>
      </c>
      <c r="E137" s="515">
        <v>2004</v>
      </c>
      <c r="F137" s="513" t="s">
        <v>1</v>
      </c>
      <c r="G137" s="513">
        <v>99462</v>
      </c>
      <c r="H137" s="371">
        <v>6270</v>
      </c>
      <c r="I137" s="508" t="s">
        <v>291</v>
      </c>
      <c r="J137" s="368" t="s">
        <v>444</v>
      </c>
      <c r="K137" s="329" t="s">
        <v>447</v>
      </c>
      <c r="L137" s="500"/>
      <c r="M137" s="119"/>
      <c r="N137" s="879"/>
      <c r="O137" s="264"/>
      <c r="P137" s="264"/>
      <c r="Q137" s="264" t="s">
        <v>4</v>
      </c>
      <c r="R137" s="264" t="s">
        <v>309</v>
      </c>
      <c r="S137" s="264" t="s">
        <v>310</v>
      </c>
      <c r="T137" s="264" t="s">
        <v>249</v>
      </c>
      <c r="U137" s="54"/>
      <c r="V137" s="54"/>
      <c r="W137" s="277"/>
      <c r="X137" s="277"/>
      <c r="Y137" s="277"/>
      <c r="Z137" s="277"/>
      <c r="AA137" s="277"/>
      <c r="AB137" s="277"/>
    </row>
    <row r="138" spans="1:28" s="245" customFormat="1" ht="30" customHeight="1" x14ac:dyDescent="0.2">
      <c r="A138" s="514">
        <v>282</v>
      </c>
      <c r="B138" s="240">
        <v>6025</v>
      </c>
      <c r="C138" s="495" t="s">
        <v>43</v>
      </c>
      <c r="D138" s="242" t="s">
        <v>123</v>
      </c>
      <c r="E138" s="515">
        <v>2002</v>
      </c>
      <c r="F138" s="513"/>
      <c r="G138" s="513">
        <v>100800</v>
      </c>
      <c r="H138" s="371">
        <v>1946</v>
      </c>
      <c r="I138" s="508" t="s">
        <v>680</v>
      </c>
      <c r="J138" s="368" t="s">
        <v>444</v>
      </c>
      <c r="K138" s="329"/>
      <c r="L138" s="500" t="s">
        <v>681</v>
      </c>
      <c r="M138" s="119"/>
      <c r="N138" s="879"/>
      <c r="O138" s="264"/>
      <c r="P138" s="264"/>
      <c r="Q138" s="264" t="s">
        <v>4</v>
      </c>
      <c r="R138" s="264" t="s">
        <v>309</v>
      </c>
      <c r="S138" s="264" t="s">
        <v>310</v>
      </c>
      <c r="T138" s="264" t="s">
        <v>249</v>
      </c>
      <c r="U138" s="54"/>
      <c r="V138" s="54"/>
      <c r="W138" s="277"/>
      <c r="X138" s="277"/>
      <c r="Y138" s="277"/>
      <c r="Z138" s="277"/>
      <c r="AA138" s="277"/>
      <c r="AB138" s="277"/>
    </row>
    <row r="139" spans="1:28" s="245" customFormat="1" ht="30" customHeight="1" x14ac:dyDescent="0.2">
      <c r="A139" s="514">
        <v>283</v>
      </c>
      <c r="B139" s="240">
        <v>5146</v>
      </c>
      <c r="C139" s="495" t="s">
        <v>106</v>
      </c>
      <c r="D139" s="242" t="s">
        <v>69</v>
      </c>
      <c r="E139" s="515">
        <v>1998</v>
      </c>
      <c r="F139" s="513" t="s">
        <v>98</v>
      </c>
      <c r="G139" s="513">
        <v>96733</v>
      </c>
      <c r="H139" s="371">
        <v>1167</v>
      </c>
      <c r="I139" s="277" t="s">
        <v>5</v>
      </c>
      <c r="J139" s="326" t="s">
        <v>368</v>
      </c>
      <c r="K139" s="329" t="s">
        <v>447</v>
      </c>
      <c r="L139" s="1023"/>
      <c r="M139" s="119"/>
      <c r="N139" s="879"/>
      <c r="O139" s="264"/>
      <c r="P139" s="264"/>
      <c r="Q139" s="264" t="s">
        <v>4</v>
      </c>
      <c r="R139" s="264" t="s">
        <v>309</v>
      </c>
      <c r="S139" s="264" t="s">
        <v>310</v>
      </c>
      <c r="T139" s="264" t="s">
        <v>249</v>
      </c>
      <c r="U139" s="54"/>
      <c r="V139" s="54"/>
      <c r="W139" s="501"/>
      <c r="X139" s="501"/>
      <c r="Y139" s="501"/>
      <c r="Z139" s="501"/>
      <c r="AA139" s="501"/>
      <c r="AB139" s="501"/>
    </row>
    <row r="140" spans="1:28" s="1" customFormat="1" ht="30" customHeight="1" x14ac:dyDescent="0.2">
      <c r="A140" s="514">
        <v>284</v>
      </c>
      <c r="B140" s="240">
        <v>6625</v>
      </c>
      <c r="C140" s="495" t="s">
        <v>242</v>
      </c>
      <c r="D140" s="312" t="s">
        <v>515</v>
      </c>
      <c r="E140" s="515">
        <v>2005</v>
      </c>
      <c r="F140" s="513" t="s">
        <v>483</v>
      </c>
      <c r="G140" s="513">
        <v>83309</v>
      </c>
      <c r="H140" s="371">
        <v>2080</v>
      </c>
      <c r="I140" s="66" t="s">
        <v>487</v>
      </c>
      <c r="J140" s="368" t="s">
        <v>444</v>
      </c>
      <c r="K140" s="267" t="s">
        <v>365</v>
      </c>
      <c r="L140" s="500"/>
      <c r="M140" s="119"/>
      <c r="N140" s="879"/>
      <c r="O140" s="264"/>
      <c r="P140" s="264"/>
      <c r="Q140" s="264" t="s">
        <v>4</v>
      </c>
      <c r="R140" s="264" t="s">
        <v>309</v>
      </c>
      <c r="S140" s="264" t="s">
        <v>310</v>
      </c>
      <c r="T140" s="264" t="s">
        <v>249</v>
      </c>
      <c r="U140" s="54"/>
      <c r="V140" s="54"/>
      <c r="W140" s="44"/>
      <c r="X140" s="44"/>
      <c r="Y140" s="44"/>
      <c r="Z140" s="44"/>
      <c r="AA140" s="44"/>
      <c r="AB140" s="44"/>
    </row>
    <row r="141" spans="1:28" s="245" customFormat="1" ht="30" customHeight="1" x14ac:dyDescent="0.2">
      <c r="A141" s="514">
        <v>285</v>
      </c>
      <c r="B141" s="240">
        <v>5325</v>
      </c>
      <c r="C141" s="495" t="s">
        <v>106</v>
      </c>
      <c r="D141" s="242" t="s">
        <v>262</v>
      </c>
      <c r="E141" s="515">
        <v>1999</v>
      </c>
      <c r="F141" s="513" t="s">
        <v>98</v>
      </c>
      <c r="G141" s="513">
        <v>73279</v>
      </c>
      <c r="H141" s="371">
        <v>1397</v>
      </c>
      <c r="I141" s="277" t="s">
        <v>5</v>
      </c>
      <c r="J141" s="368" t="s">
        <v>444</v>
      </c>
      <c r="K141" s="509" t="s">
        <v>446</v>
      </c>
      <c r="L141" s="1023"/>
      <c r="M141" s="119"/>
      <c r="N141" s="879"/>
      <c r="O141" s="264"/>
      <c r="P141" s="264"/>
      <c r="Q141" s="264" t="s">
        <v>4</v>
      </c>
      <c r="R141" s="264" t="s">
        <v>309</v>
      </c>
      <c r="S141" s="264" t="s">
        <v>310</v>
      </c>
      <c r="T141" s="264" t="s">
        <v>249</v>
      </c>
      <c r="U141" s="54"/>
      <c r="V141" s="54"/>
      <c r="W141" s="501"/>
      <c r="X141" s="501">
        <v>45000</v>
      </c>
      <c r="Y141" s="501"/>
      <c r="Z141" s="501"/>
      <c r="AA141" s="501"/>
      <c r="AB141" s="501"/>
    </row>
    <row r="142" spans="1:28" s="245" customFormat="1" ht="30" customHeight="1" x14ac:dyDescent="0.2">
      <c r="A142" s="370">
        <v>288</v>
      </c>
      <c r="B142" s="240">
        <v>8892</v>
      </c>
      <c r="C142" s="249" t="s">
        <v>290</v>
      </c>
      <c r="D142" s="242" t="s">
        <v>123</v>
      </c>
      <c r="E142" s="240">
        <v>1998</v>
      </c>
      <c r="F142" s="513" t="s">
        <v>98</v>
      </c>
      <c r="G142" s="371">
        <v>85120</v>
      </c>
      <c r="H142" s="371">
        <v>1755</v>
      </c>
      <c r="I142" s="542" t="s">
        <v>291</v>
      </c>
      <c r="J142" s="326" t="s">
        <v>368</v>
      </c>
      <c r="K142" s="547" t="s">
        <v>447</v>
      </c>
      <c r="L142" s="500"/>
      <c r="M142" s="119"/>
      <c r="N142" s="879"/>
      <c r="O142" s="264"/>
      <c r="P142" s="264"/>
      <c r="Q142" s="264" t="s">
        <v>4</v>
      </c>
      <c r="R142" s="264" t="s">
        <v>309</v>
      </c>
      <c r="S142" s="264" t="s">
        <v>310</v>
      </c>
      <c r="T142" s="264" t="s">
        <v>249</v>
      </c>
      <c r="U142" s="54"/>
      <c r="V142" s="54"/>
      <c r="W142" s="277"/>
      <c r="X142" s="277"/>
      <c r="Y142" s="277"/>
      <c r="Z142" s="277"/>
      <c r="AA142" s="277"/>
      <c r="AB142" s="277"/>
    </row>
    <row r="143" spans="1:28" s="245" customFormat="1" ht="30" customHeight="1" x14ac:dyDescent="0.2">
      <c r="A143" s="514">
        <v>290</v>
      </c>
      <c r="B143" s="240">
        <v>4306</v>
      </c>
      <c r="C143" s="495" t="s">
        <v>83</v>
      </c>
      <c r="D143" s="548" t="s">
        <v>69</v>
      </c>
      <c r="E143" s="515">
        <v>1993</v>
      </c>
      <c r="F143" s="549">
        <v>2689</v>
      </c>
      <c r="G143" s="513" t="s">
        <v>98</v>
      </c>
      <c r="H143" s="550">
        <v>160</v>
      </c>
      <c r="I143" s="508" t="s">
        <v>5</v>
      </c>
      <c r="J143" s="368" t="s">
        <v>444</v>
      </c>
      <c r="K143" s="509" t="s">
        <v>446</v>
      </c>
      <c r="L143" s="453"/>
      <c r="M143" s="119"/>
      <c r="N143" s="879"/>
      <c r="O143" s="264"/>
      <c r="P143" s="264"/>
      <c r="Q143" s="264" t="s">
        <v>4</v>
      </c>
      <c r="R143" s="264" t="s">
        <v>309</v>
      </c>
      <c r="S143" s="264" t="s">
        <v>310</v>
      </c>
      <c r="T143" s="264" t="s">
        <v>249</v>
      </c>
      <c r="U143" s="54"/>
      <c r="V143" s="54"/>
      <c r="W143" s="277"/>
      <c r="X143" s="277"/>
      <c r="Y143" s="277"/>
      <c r="Z143" s="277"/>
      <c r="AA143" s="277"/>
      <c r="AB143" s="277"/>
    </row>
    <row r="144" spans="1:28" s="245" customFormat="1" ht="30" customHeight="1" x14ac:dyDescent="0.2">
      <c r="A144" s="370">
        <v>291</v>
      </c>
      <c r="B144" s="240"/>
      <c r="C144" s="242" t="s">
        <v>100</v>
      </c>
      <c r="D144" s="242" t="s">
        <v>69</v>
      </c>
      <c r="E144" s="371">
        <v>2001</v>
      </c>
      <c r="F144" s="513" t="s">
        <v>98</v>
      </c>
      <c r="G144" s="371">
        <v>105504</v>
      </c>
      <c r="H144" s="371">
        <v>5476</v>
      </c>
      <c r="I144" s="542" t="s">
        <v>292</v>
      </c>
      <c r="J144" s="326" t="s">
        <v>368</v>
      </c>
      <c r="K144" s="366" t="s">
        <v>448</v>
      </c>
      <c r="L144" s="544"/>
      <c r="M144" s="119"/>
      <c r="N144" s="879"/>
      <c r="O144" s="264"/>
      <c r="P144" s="264"/>
      <c r="Q144" s="264" t="s">
        <v>4</v>
      </c>
      <c r="R144" s="264" t="s">
        <v>309</v>
      </c>
      <c r="S144" s="264" t="s">
        <v>310</v>
      </c>
      <c r="T144" s="264" t="s">
        <v>249</v>
      </c>
      <c r="U144" s="54"/>
      <c r="V144" s="54"/>
      <c r="W144" s="277"/>
      <c r="X144" s="277"/>
      <c r="Y144" s="277"/>
      <c r="Z144" s="277"/>
      <c r="AA144" s="277"/>
      <c r="AB144" s="277"/>
    </row>
    <row r="145" spans="1:28" s="245" customFormat="1" ht="30" customHeight="1" x14ac:dyDescent="0.2">
      <c r="A145" s="370">
        <v>292</v>
      </c>
      <c r="B145" s="240"/>
      <c r="C145" s="242" t="s">
        <v>376</v>
      </c>
      <c r="D145" s="242" t="s">
        <v>69</v>
      </c>
      <c r="E145" s="371">
        <v>2000</v>
      </c>
      <c r="F145" s="371">
        <v>2812</v>
      </c>
      <c r="G145" s="70" t="s">
        <v>240</v>
      </c>
      <c r="H145" s="371">
        <v>107</v>
      </c>
      <c r="I145" s="508" t="s">
        <v>5</v>
      </c>
      <c r="J145" s="368" t="s">
        <v>444</v>
      </c>
      <c r="K145" s="509" t="s">
        <v>446</v>
      </c>
      <c r="L145" s="453"/>
      <c r="M145" s="119"/>
      <c r="N145" s="879"/>
      <c r="O145" s="264"/>
      <c r="P145" s="264"/>
      <c r="Q145" s="264" t="s">
        <v>4</v>
      </c>
      <c r="R145" s="264" t="s">
        <v>309</v>
      </c>
      <c r="S145" s="264" t="s">
        <v>310</v>
      </c>
      <c r="T145" s="264" t="s">
        <v>249</v>
      </c>
      <c r="U145" s="54"/>
      <c r="V145" s="54"/>
      <c r="W145" s="501"/>
      <c r="X145" s="501"/>
      <c r="Y145" s="501"/>
      <c r="Z145" s="501"/>
      <c r="AA145" s="501">
        <v>40000</v>
      </c>
      <c r="AB145" s="501"/>
    </row>
    <row r="146" spans="1:28" s="245" customFormat="1" ht="30" customHeight="1" x14ac:dyDescent="0.2">
      <c r="A146" s="370">
        <v>293</v>
      </c>
      <c r="B146" s="240">
        <v>5621</v>
      </c>
      <c r="C146" s="242" t="s">
        <v>44</v>
      </c>
      <c r="D146" s="312" t="s">
        <v>515</v>
      </c>
      <c r="E146" s="371">
        <v>2001</v>
      </c>
      <c r="F146" s="513" t="s">
        <v>98</v>
      </c>
      <c r="G146" s="371">
        <v>86445</v>
      </c>
      <c r="H146" s="371">
        <v>5187</v>
      </c>
      <c r="I146" s="542" t="s">
        <v>377</v>
      </c>
      <c r="J146" s="326" t="s">
        <v>368</v>
      </c>
      <c r="K146" s="509" t="s">
        <v>446</v>
      </c>
      <c r="L146" s="453"/>
      <c r="M146" s="119"/>
      <c r="N146" s="879"/>
      <c r="O146" s="264"/>
      <c r="P146" s="264"/>
      <c r="Q146" s="264" t="s">
        <v>4</v>
      </c>
      <c r="R146" s="264" t="s">
        <v>309</v>
      </c>
      <c r="S146" s="264" t="s">
        <v>310</v>
      </c>
      <c r="T146" s="264" t="s">
        <v>249</v>
      </c>
      <c r="U146" s="54"/>
      <c r="V146" s="54"/>
      <c r="W146" s="277"/>
      <c r="X146" s="277"/>
      <c r="Y146" s="277"/>
      <c r="Z146" s="277"/>
      <c r="AA146" s="277"/>
      <c r="AB146" s="277"/>
    </row>
    <row r="147" spans="1:28" s="27" customFormat="1" ht="30" customHeight="1" x14ac:dyDescent="0.2">
      <c r="A147" s="510">
        <v>296</v>
      </c>
      <c r="B147" s="274">
        <v>8055</v>
      </c>
      <c r="C147" s="511" t="s">
        <v>396</v>
      </c>
      <c r="D147" s="312" t="s">
        <v>10</v>
      </c>
      <c r="E147" s="512">
        <v>1999</v>
      </c>
      <c r="F147" s="310" t="s">
        <v>1</v>
      </c>
      <c r="G147" s="506">
        <v>63195</v>
      </c>
      <c r="H147" s="442">
        <v>1796</v>
      </c>
      <c r="I147" s="28" t="s">
        <v>4</v>
      </c>
      <c r="J147" s="368" t="s">
        <v>444</v>
      </c>
      <c r="K147" s="509" t="s">
        <v>446</v>
      </c>
      <c r="L147" s="453"/>
      <c r="M147" s="119"/>
      <c r="N147" s="879"/>
      <c r="O147" s="264"/>
      <c r="P147" s="264"/>
      <c r="Q147" s="264" t="s">
        <v>4</v>
      </c>
      <c r="R147" s="264" t="s">
        <v>309</v>
      </c>
      <c r="S147" s="264" t="s">
        <v>310</v>
      </c>
      <c r="T147" s="264" t="s">
        <v>249</v>
      </c>
      <c r="U147" s="54"/>
      <c r="V147" s="54"/>
      <c r="W147" s="60"/>
      <c r="X147" s="60"/>
      <c r="Y147" s="60"/>
      <c r="Z147" s="60"/>
      <c r="AA147" s="60"/>
      <c r="AB147" s="60"/>
    </row>
    <row r="148" spans="1:28" s="245" customFormat="1" ht="30" customHeight="1" x14ac:dyDescent="0.2">
      <c r="A148" s="510">
        <v>297</v>
      </c>
      <c r="B148" s="274">
        <v>6027</v>
      </c>
      <c r="C148" s="511" t="s">
        <v>43</v>
      </c>
      <c r="D148" s="275" t="s">
        <v>69</v>
      </c>
      <c r="E148" s="512">
        <v>2002</v>
      </c>
      <c r="F148" s="310"/>
      <c r="G148" s="513">
        <v>84257</v>
      </c>
      <c r="H148" s="274">
        <v>290</v>
      </c>
      <c r="I148" s="508" t="s">
        <v>5</v>
      </c>
      <c r="J148" s="368" t="s">
        <v>444</v>
      </c>
      <c r="K148" s="509" t="s">
        <v>446</v>
      </c>
      <c r="L148" s="453" t="s">
        <v>682</v>
      </c>
      <c r="M148" s="119"/>
      <c r="N148" s="879"/>
      <c r="O148" s="264"/>
      <c r="P148" s="264"/>
      <c r="Q148" s="264" t="s">
        <v>4</v>
      </c>
      <c r="R148" s="264" t="s">
        <v>309</v>
      </c>
      <c r="S148" s="264" t="s">
        <v>310</v>
      </c>
      <c r="T148" s="264" t="s">
        <v>249</v>
      </c>
      <c r="U148" s="54"/>
      <c r="V148" s="54"/>
      <c r="W148" s="501"/>
      <c r="X148" s="501"/>
      <c r="Y148" s="501"/>
      <c r="Z148" s="501"/>
      <c r="AA148" s="501"/>
      <c r="AB148" s="501"/>
    </row>
    <row r="149" spans="1:28" s="245" customFormat="1" ht="30" customHeight="1" x14ac:dyDescent="0.2">
      <c r="A149" s="370">
        <v>299</v>
      </c>
      <c r="B149" s="240"/>
      <c r="C149" s="242" t="s">
        <v>99</v>
      </c>
      <c r="D149" s="242" t="s">
        <v>69</v>
      </c>
      <c r="E149" s="371">
        <v>1995</v>
      </c>
      <c r="F149" s="513"/>
      <c r="G149" s="371">
        <v>87336</v>
      </c>
      <c r="H149" s="371">
        <v>2528</v>
      </c>
      <c r="I149" s="542" t="s">
        <v>361</v>
      </c>
      <c r="J149" s="326" t="s">
        <v>368</v>
      </c>
      <c r="K149" s="547" t="s">
        <v>447</v>
      </c>
      <c r="L149" s="500"/>
      <c r="M149" s="119"/>
      <c r="N149" s="879"/>
      <c r="O149" s="264"/>
      <c r="P149" s="264"/>
      <c r="Q149" s="264" t="s">
        <v>4</v>
      </c>
      <c r="R149" s="264" t="s">
        <v>309</v>
      </c>
      <c r="S149" s="264" t="s">
        <v>310</v>
      </c>
      <c r="T149" s="264" t="s">
        <v>249</v>
      </c>
      <c r="U149" s="54"/>
      <c r="V149" s="54"/>
      <c r="W149" s="277"/>
      <c r="X149" s="277"/>
      <c r="Y149" s="277"/>
      <c r="Z149" s="277"/>
      <c r="AA149" s="277"/>
      <c r="AB149" s="277"/>
    </row>
    <row r="150" spans="1:28" ht="25.15" customHeight="1" x14ac:dyDescent="0.2"/>
    <row r="151" spans="1:28" s="1" customFormat="1" ht="25.15" customHeight="1" x14ac:dyDescent="0.2">
      <c r="A151" s="133"/>
      <c r="B151" s="134" t="s">
        <v>188</v>
      </c>
      <c r="C151" s="135"/>
      <c r="D151" s="147" t="s">
        <v>1</v>
      </c>
      <c r="E151" s="144" t="s">
        <v>349</v>
      </c>
      <c r="F151" s="146" t="s">
        <v>379</v>
      </c>
      <c r="G151" s="145" t="s">
        <v>249</v>
      </c>
      <c r="H151" s="1018" t="s">
        <v>1</v>
      </c>
      <c r="I151" s="190"/>
      <c r="J151" s="218" t="s">
        <v>365</v>
      </c>
      <c r="K151" s="82" t="s">
        <v>365</v>
      </c>
      <c r="L151" s="231"/>
      <c r="M151" s="63"/>
      <c r="N151" s="877"/>
      <c r="O151" s="3"/>
      <c r="P151" s="3"/>
      <c r="Q151" s="3"/>
      <c r="R151" s="3"/>
      <c r="S151" s="3"/>
      <c r="T151" s="3"/>
      <c r="U151" s="3"/>
    </row>
    <row r="152" spans="1:28" s="1" customFormat="1" ht="25.15" customHeight="1" x14ac:dyDescent="0.2">
      <c r="A152" s="98"/>
      <c r="B152" s="122" t="s">
        <v>248</v>
      </c>
      <c r="C152" s="99"/>
      <c r="D152" s="103"/>
      <c r="E152" s="435" t="s">
        <v>323</v>
      </c>
      <c r="F152" s="436" t="s">
        <v>266</v>
      </c>
      <c r="G152" s="113" t="s">
        <v>394</v>
      </c>
      <c r="H152" s="103"/>
      <c r="I152" s="190"/>
      <c r="J152" s="219" t="s">
        <v>367</v>
      </c>
      <c r="K152" s="108" t="s">
        <v>445</v>
      </c>
      <c r="L152" s="423"/>
      <c r="M152" s="63"/>
      <c r="N152" s="877"/>
      <c r="O152" s="3"/>
      <c r="P152" s="3"/>
      <c r="Q152" s="3"/>
      <c r="R152" s="3"/>
      <c r="S152" s="3"/>
      <c r="T152" s="3"/>
      <c r="U152" s="3"/>
    </row>
    <row r="153" spans="1:28" s="1" customFormat="1" ht="25.15" customHeight="1" x14ac:dyDescent="0.2">
      <c r="A153" s="100"/>
      <c r="B153" s="123" t="s">
        <v>180</v>
      </c>
      <c r="C153" s="101"/>
      <c r="D153" s="141"/>
      <c r="E153" s="149" t="s">
        <v>324</v>
      </c>
      <c r="F153" s="142" t="s">
        <v>266</v>
      </c>
      <c r="G153" s="142" t="s">
        <v>394</v>
      </c>
      <c r="H153" s="143"/>
      <c r="I153" s="190"/>
      <c r="J153" s="220" t="s">
        <v>368</v>
      </c>
      <c r="K153" s="110" t="s">
        <v>446</v>
      </c>
      <c r="L153" s="231"/>
      <c r="M153" s="63"/>
      <c r="N153" s="877"/>
      <c r="O153" s="3"/>
      <c r="P153" s="3"/>
      <c r="Q153" s="3"/>
      <c r="R153" s="3"/>
      <c r="S153" s="3"/>
      <c r="T153" s="3"/>
      <c r="U153" s="3"/>
    </row>
    <row r="154" spans="1:28" s="1" customFormat="1" ht="25.15" customHeight="1" x14ac:dyDescent="0.2">
      <c r="A154" s="102"/>
      <c r="B154" s="124" t="s">
        <v>395</v>
      </c>
      <c r="C154" s="85"/>
      <c r="D154" s="197"/>
      <c r="E154" s="198"/>
      <c r="F154" s="198" t="s">
        <v>322</v>
      </c>
      <c r="G154" s="199"/>
      <c r="H154" s="200"/>
      <c r="I154" s="190"/>
      <c r="J154" s="221" t="s">
        <v>369</v>
      </c>
      <c r="K154" s="228" t="s">
        <v>447</v>
      </c>
      <c r="L154" s="424"/>
      <c r="M154" s="63"/>
      <c r="N154" s="877"/>
      <c r="O154" s="3"/>
      <c r="P154" s="3"/>
      <c r="Q154" s="3"/>
      <c r="R154" s="3"/>
      <c r="S154" s="3"/>
      <c r="T154" s="3"/>
      <c r="U154" s="3"/>
    </row>
    <row r="155" spans="1:28" s="1" customFormat="1" ht="25.15" customHeight="1" x14ac:dyDescent="0.2">
      <c r="A155" s="130"/>
      <c r="B155" s="131" t="s">
        <v>187</v>
      </c>
      <c r="C155" s="132"/>
      <c r="D155" s="137"/>
      <c r="E155" s="138"/>
      <c r="F155" s="138" t="s">
        <v>378</v>
      </c>
      <c r="G155" s="139"/>
      <c r="H155" s="140"/>
      <c r="I155" s="190"/>
      <c r="J155" s="487" t="s">
        <v>443</v>
      </c>
      <c r="K155" s="112" t="s">
        <v>448</v>
      </c>
      <c r="L155" s="425"/>
      <c r="M155" s="63"/>
      <c r="N155" s="877"/>
      <c r="O155" s="3"/>
      <c r="P155" s="3"/>
      <c r="Q155" s="3"/>
      <c r="R155" s="3"/>
      <c r="S155" s="3"/>
      <c r="T155" s="3"/>
      <c r="U155" s="3"/>
    </row>
    <row r="156" spans="1:28" s="1" customFormat="1" ht="19.899999999999999" customHeight="1" x14ac:dyDescent="0.2">
      <c r="A156" s="133"/>
      <c r="B156" s="134"/>
      <c r="C156" s="135"/>
      <c r="D156" s="88"/>
      <c r="E156" s="95"/>
      <c r="F156" s="136"/>
      <c r="G156" s="136"/>
      <c r="H156" s="86"/>
      <c r="I156" s="190"/>
      <c r="J156" s="223" t="s">
        <v>444</v>
      </c>
      <c r="K156" s="229" t="s">
        <v>220</v>
      </c>
      <c r="L156" s="423"/>
      <c r="M156" s="63"/>
      <c r="N156" s="877"/>
      <c r="O156" s="3"/>
      <c r="P156" s="3"/>
      <c r="Q156" s="3"/>
      <c r="R156" s="3"/>
      <c r="S156" s="3"/>
      <c r="T156" s="3"/>
      <c r="U156" s="3"/>
    </row>
    <row r="157" spans="1:28" s="1" customFormat="1" ht="19.899999999999999" customHeight="1" x14ac:dyDescent="0.2">
      <c r="A157" s="11"/>
      <c r="C157" s="156"/>
      <c r="D157" s="156"/>
      <c r="G157" s="16"/>
      <c r="H157" s="16"/>
      <c r="L157" s="413"/>
      <c r="M157" s="63"/>
      <c r="N157" s="877"/>
      <c r="O157" s="3"/>
      <c r="P157" s="3"/>
      <c r="Q157" s="3"/>
    </row>
    <row r="158" spans="1:28" ht="19.899999999999999" customHeight="1" x14ac:dyDescent="0.2"/>
    <row r="159" spans="1:28" ht="19.899999999999999" customHeight="1" x14ac:dyDescent="0.2"/>
    <row r="160" spans="1:28" ht="19.899999999999999" customHeight="1" x14ac:dyDescent="0.2"/>
    <row r="161" ht="19.899999999999999" customHeight="1" x14ac:dyDescent="0.2"/>
    <row r="162" ht="19.899999999999999" customHeight="1" x14ac:dyDescent="0.2"/>
    <row r="163" ht="19.899999999999999" customHeight="1" x14ac:dyDescent="0.2"/>
    <row r="164" ht="19.899999999999999" customHeight="1" x14ac:dyDescent="0.2"/>
    <row r="165" ht="19.899999999999999" customHeight="1" x14ac:dyDescent="0.2"/>
    <row r="166" ht="19.899999999999999" customHeight="1" x14ac:dyDescent="0.2"/>
    <row r="167" ht="19.899999999999999" customHeight="1" x14ac:dyDescent="0.2"/>
    <row r="168" ht="19.899999999999999" customHeight="1" x14ac:dyDescent="0.2"/>
    <row r="169" ht="19.899999999999999" customHeight="1" x14ac:dyDescent="0.2"/>
    <row r="170" ht="19.899999999999999" customHeight="1" x14ac:dyDescent="0.2"/>
    <row r="171" ht="19.899999999999999" customHeight="1" x14ac:dyDescent="0.2"/>
    <row r="172" ht="19.899999999999999" customHeight="1" x14ac:dyDescent="0.2"/>
    <row r="173" ht="19.899999999999999" customHeight="1" x14ac:dyDescent="0.2"/>
    <row r="174" ht="19.899999999999999" customHeight="1" x14ac:dyDescent="0.2"/>
    <row r="175" ht="19.899999999999999" customHeight="1" x14ac:dyDescent="0.2"/>
    <row r="176" ht="19.899999999999999" customHeight="1" x14ac:dyDescent="0.2"/>
  </sheetData>
  <phoneticPr fontId="0" type="noConversion"/>
  <printOptions horizontalCentered="1" verticalCentered="1" gridLines="1"/>
  <pageMargins left="0.78" right="0.57999999999999996" top="0.9" bottom="0.37" header="0.34" footer="0.33333333333333298"/>
  <pageSetup paperSize="5" scale="33" fitToHeight="3" orientation="landscape" r:id="rId1"/>
  <headerFooter alignWithMargins="0">
    <oddHeader>&amp;L&amp;D&amp;R&amp;F</oddHeader>
  </headerFooter>
  <rowBreaks count="1" manualBreakCount="1">
    <brk id="42" max="2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C30"/>
  <sheetViews>
    <sheetView showOutlineSymbols="0" view="pageBreakPreview" topLeftCell="I4" zoomScale="60" zoomScaleNormal="60" workbookViewId="0">
      <selection activeCell="S22" sqref="S22"/>
    </sheetView>
  </sheetViews>
  <sheetFormatPr defaultColWidth="12.5703125" defaultRowHeight="24.95" customHeight="1" x14ac:dyDescent="0.2"/>
  <cols>
    <col min="1" max="2" width="9.140625" style="1" customWidth="1"/>
    <col min="3" max="3" width="25.7109375" style="1" customWidth="1"/>
    <col min="4" max="4" width="21.28515625" style="1" customWidth="1"/>
    <col min="5" max="5" width="13" style="1" customWidth="1"/>
    <col min="6" max="6" width="12.28515625" style="16" customWidth="1"/>
    <col min="7" max="7" width="13.7109375" style="16" customWidth="1"/>
    <col min="8" max="8" width="13.42578125" style="16" customWidth="1"/>
    <col min="9" max="9" width="13.85546875" style="1" customWidth="1"/>
    <col min="10" max="11" width="17.5703125" style="1" customWidth="1"/>
    <col min="12" max="12" width="21.140625" style="413" customWidth="1"/>
    <col min="13" max="13" width="12.5703125" style="63" customWidth="1"/>
    <col min="14" max="14" width="12.5703125" style="877" customWidth="1"/>
    <col min="15" max="29" width="12.5703125" style="3" customWidth="1"/>
    <col min="30" max="16384" width="12.5703125" style="1"/>
  </cols>
  <sheetData>
    <row r="1" spans="1:29" s="24" customFormat="1" ht="30" customHeight="1" x14ac:dyDescent="0.2">
      <c r="A1" s="21"/>
      <c r="B1" s="22"/>
      <c r="C1" s="55" t="s">
        <v>36</v>
      </c>
      <c r="D1" s="55"/>
      <c r="E1" s="55">
        <v>390</v>
      </c>
      <c r="F1" s="37"/>
      <c r="G1" s="37"/>
      <c r="H1" s="37"/>
      <c r="I1" s="22"/>
      <c r="J1" s="22"/>
      <c r="K1" s="22"/>
      <c r="L1" s="411"/>
      <c r="M1" s="828"/>
      <c r="N1" s="868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s="24" customFormat="1" ht="30" customHeight="1" x14ac:dyDescent="0.2">
      <c r="A2" s="25" t="s">
        <v>2</v>
      </c>
      <c r="B2" s="24" t="s">
        <v>19</v>
      </c>
      <c r="C2" s="26" t="s">
        <v>21</v>
      </c>
      <c r="D2" s="26" t="s">
        <v>8</v>
      </c>
      <c r="E2" s="26" t="s">
        <v>0</v>
      </c>
      <c r="F2" s="26" t="s">
        <v>18</v>
      </c>
      <c r="G2" s="39" t="s">
        <v>3</v>
      </c>
      <c r="H2" s="39" t="s">
        <v>91</v>
      </c>
      <c r="I2" s="26" t="s">
        <v>22</v>
      </c>
      <c r="J2" s="7" t="s">
        <v>22</v>
      </c>
      <c r="K2" s="7" t="s">
        <v>451</v>
      </c>
      <c r="L2" s="412" t="s">
        <v>473</v>
      </c>
      <c r="M2" s="389" t="s">
        <v>24</v>
      </c>
      <c r="N2" s="869" t="s">
        <v>25</v>
      </c>
      <c r="O2" s="7" t="s">
        <v>26</v>
      </c>
      <c r="P2" s="7" t="s">
        <v>27</v>
      </c>
      <c r="Q2" s="7" t="s">
        <v>28</v>
      </c>
      <c r="R2" s="7" t="s">
        <v>127</v>
      </c>
      <c r="S2" s="7" t="s">
        <v>156</v>
      </c>
      <c r="T2" s="7" t="s">
        <v>210</v>
      </c>
      <c r="U2" s="7" t="s">
        <v>211</v>
      </c>
      <c r="V2" s="7" t="s">
        <v>212</v>
      </c>
      <c r="W2" s="7" t="s">
        <v>551</v>
      </c>
      <c r="X2" s="7" t="s">
        <v>552</v>
      </c>
      <c r="Y2" s="7" t="s">
        <v>553</v>
      </c>
      <c r="Z2" s="7" t="s">
        <v>554</v>
      </c>
      <c r="AA2" s="7" t="s">
        <v>555</v>
      </c>
      <c r="AB2" s="7"/>
      <c r="AC2" s="7"/>
    </row>
    <row r="3" spans="1:29" s="24" customFormat="1" ht="24" customHeight="1" x14ac:dyDescent="0.2">
      <c r="A3" s="25" t="s">
        <v>20</v>
      </c>
      <c r="B3" s="24" t="s">
        <v>20</v>
      </c>
      <c r="C3" s="26" t="s">
        <v>122</v>
      </c>
      <c r="D3" s="26" t="s">
        <v>17</v>
      </c>
      <c r="E3" s="26"/>
      <c r="F3" s="26"/>
      <c r="G3" s="39"/>
      <c r="H3" s="39" t="s">
        <v>488</v>
      </c>
      <c r="I3" s="26" t="s">
        <v>23</v>
      </c>
      <c r="J3" s="7" t="s">
        <v>363</v>
      </c>
      <c r="K3" s="7" t="s">
        <v>450</v>
      </c>
      <c r="L3" s="412"/>
      <c r="M3" s="389"/>
      <c r="N3" s="869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29" s="245" customFormat="1" ht="30" customHeight="1" x14ac:dyDescent="0.2">
      <c r="A4" s="514">
        <v>811</v>
      </c>
      <c r="B4" s="240">
        <v>9819</v>
      </c>
      <c r="C4" s="495" t="s">
        <v>687</v>
      </c>
      <c r="D4" s="240" t="s">
        <v>686</v>
      </c>
      <c r="E4" s="515">
        <v>2015</v>
      </c>
      <c r="F4" s="513" t="s">
        <v>1</v>
      </c>
      <c r="G4" s="513" t="s">
        <v>220</v>
      </c>
      <c r="H4" s="240" t="s">
        <v>220</v>
      </c>
      <c r="I4" s="277" t="s">
        <v>39</v>
      </c>
      <c r="J4" s="340" t="s">
        <v>365</v>
      </c>
      <c r="K4" s="340" t="s">
        <v>365</v>
      </c>
      <c r="L4" s="551"/>
      <c r="M4" s="277"/>
      <c r="N4" s="880"/>
      <c r="O4" s="277"/>
      <c r="P4" s="246"/>
      <c r="Q4" s="246"/>
      <c r="R4" s="246"/>
      <c r="S4" s="246"/>
      <c r="T4" s="246"/>
      <c r="U4" s="246"/>
      <c r="V4" s="246"/>
      <c r="W4" s="246">
        <v>12000</v>
      </c>
      <c r="X4" s="246"/>
      <c r="Y4" s="246"/>
      <c r="Z4" s="246"/>
      <c r="AA4" s="246"/>
      <c r="AB4" s="246"/>
      <c r="AC4" s="246"/>
    </row>
    <row r="5" spans="1:29" s="245" customFormat="1" ht="30" customHeight="1" x14ac:dyDescent="0.2">
      <c r="A5" s="514">
        <v>858</v>
      </c>
      <c r="B5" s="240">
        <v>6168</v>
      </c>
      <c r="C5" s="495" t="s">
        <v>431</v>
      </c>
      <c r="D5" s="240" t="s">
        <v>37</v>
      </c>
      <c r="E5" s="515">
        <v>1995</v>
      </c>
      <c r="F5" s="513" t="s">
        <v>1</v>
      </c>
      <c r="G5" s="513">
        <v>57354</v>
      </c>
      <c r="H5" s="240">
        <v>37</v>
      </c>
      <c r="I5" s="277" t="s">
        <v>39</v>
      </c>
      <c r="J5" s="328" t="s">
        <v>367</v>
      </c>
      <c r="K5" s="329" t="s">
        <v>447</v>
      </c>
      <c r="L5" s="551"/>
      <c r="M5" s="277"/>
      <c r="N5" s="880"/>
      <c r="O5" s="277">
        <v>50000</v>
      </c>
      <c r="P5" s="246"/>
      <c r="Q5" s="246"/>
      <c r="R5" s="246"/>
      <c r="S5" s="246"/>
      <c r="T5" s="246"/>
      <c r="U5" s="246"/>
      <c r="V5" s="246"/>
      <c r="W5" s="246"/>
      <c r="X5" s="246"/>
      <c r="Y5" s="246">
        <v>50000</v>
      </c>
      <c r="Z5" s="246"/>
      <c r="AA5" s="246"/>
      <c r="AB5" s="246"/>
      <c r="AC5" s="246"/>
    </row>
    <row r="6" spans="1:29" s="245" customFormat="1" ht="30" customHeight="1" x14ac:dyDescent="0.2">
      <c r="A6" s="514">
        <v>865</v>
      </c>
      <c r="B6" s="240">
        <v>8180</v>
      </c>
      <c r="C6" s="495" t="s">
        <v>40</v>
      </c>
      <c r="D6" s="240" t="s">
        <v>37</v>
      </c>
      <c r="E6" s="515">
        <v>2010</v>
      </c>
      <c r="F6" s="513" t="s">
        <v>1</v>
      </c>
      <c r="G6" s="513">
        <v>13787</v>
      </c>
      <c r="H6" s="240">
        <v>2588</v>
      </c>
      <c r="I6" s="277" t="s">
        <v>39</v>
      </c>
      <c r="J6" s="326" t="s">
        <v>368</v>
      </c>
      <c r="K6" s="327" t="s">
        <v>445</v>
      </c>
      <c r="L6" s="522" t="s">
        <v>1</v>
      </c>
      <c r="M6" s="277"/>
      <c r="N6" s="880"/>
      <c r="O6" s="277"/>
      <c r="P6" s="246">
        <v>32000</v>
      </c>
      <c r="Q6" s="246"/>
      <c r="R6" s="246"/>
      <c r="S6" s="246"/>
      <c r="T6" s="246"/>
      <c r="U6" s="246"/>
      <c r="V6" s="246"/>
      <c r="W6" s="246">
        <v>32000</v>
      </c>
      <c r="X6" s="246"/>
      <c r="Y6" s="246"/>
      <c r="Z6" s="246"/>
      <c r="AA6" s="246"/>
      <c r="AB6" s="246"/>
      <c r="AC6" s="246"/>
    </row>
    <row r="7" spans="1:29" s="245" customFormat="1" ht="30" customHeight="1" x14ac:dyDescent="0.2">
      <c r="A7" s="514">
        <v>866</v>
      </c>
      <c r="B7" s="240" t="s">
        <v>157</v>
      </c>
      <c r="C7" s="495" t="s">
        <v>40</v>
      </c>
      <c r="D7" s="240" t="s">
        <v>37</v>
      </c>
      <c r="E7" s="515">
        <v>2003</v>
      </c>
      <c r="F7" s="513" t="s">
        <v>1</v>
      </c>
      <c r="G7" s="513">
        <v>17779</v>
      </c>
      <c r="H7" s="240">
        <v>0</v>
      </c>
      <c r="I7" s="277" t="s">
        <v>39</v>
      </c>
      <c r="J7" s="326" t="s">
        <v>368</v>
      </c>
      <c r="K7" s="327" t="s">
        <v>445</v>
      </c>
      <c r="L7" s="522" t="s">
        <v>1</v>
      </c>
      <c r="M7" s="277"/>
      <c r="N7" s="880">
        <v>32000</v>
      </c>
      <c r="O7" s="277"/>
      <c r="P7" s="246"/>
      <c r="Q7" s="246"/>
      <c r="R7" s="246">
        <v>32000</v>
      </c>
      <c r="S7" s="246"/>
      <c r="T7" s="246"/>
      <c r="U7" s="246"/>
      <c r="V7" s="246"/>
      <c r="W7" s="246"/>
      <c r="X7" s="246">
        <v>32000</v>
      </c>
      <c r="Y7" s="246"/>
      <c r="Z7" s="246"/>
      <c r="AA7" s="246"/>
      <c r="AB7" s="246"/>
      <c r="AC7" s="246"/>
    </row>
    <row r="8" spans="1:29" s="245" customFormat="1" ht="30" customHeight="1" x14ac:dyDescent="0.2">
      <c r="A8" s="514">
        <v>867</v>
      </c>
      <c r="B8" s="240">
        <v>8030</v>
      </c>
      <c r="C8" s="495" t="s">
        <v>40</v>
      </c>
      <c r="D8" s="240" t="s">
        <v>37</v>
      </c>
      <c r="E8" s="515">
        <v>2006</v>
      </c>
      <c r="F8" s="513" t="s">
        <v>1</v>
      </c>
      <c r="G8" s="513">
        <v>20033</v>
      </c>
      <c r="H8" s="240">
        <v>1412</v>
      </c>
      <c r="I8" s="277" t="s">
        <v>39</v>
      </c>
      <c r="J8" s="328" t="s">
        <v>367</v>
      </c>
      <c r="K8" s="327" t="s">
        <v>445</v>
      </c>
      <c r="L8" s="522"/>
      <c r="M8" s="277"/>
      <c r="N8" s="880"/>
      <c r="O8" s="277">
        <v>32000</v>
      </c>
      <c r="P8" s="246"/>
      <c r="Q8" s="246"/>
      <c r="R8" s="246"/>
      <c r="S8" s="246"/>
      <c r="T8" s="246"/>
      <c r="U8" s="246">
        <v>32000</v>
      </c>
      <c r="V8" s="246"/>
      <c r="W8" s="246"/>
      <c r="X8" s="246"/>
      <c r="Y8" s="246"/>
      <c r="Z8" s="246"/>
      <c r="AA8" s="246"/>
      <c r="AB8" s="246"/>
      <c r="AC8" s="246">
        <v>32000</v>
      </c>
    </row>
    <row r="9" spans="1:29" s="245" customFormat="1" ht="30" customHeight="1" x14ac:dyDescent="0.2">
      <c r="A9" s="514">
        <v>868</v>
      </c>
      <c r="B9" s="240">
        <v>8029</v>
      </c>
      <c r="C9" s="495" t="s">
        <v>40</v>
      </c>
      <c r="D9" s="240" t="s">
        <v>37</v>
      </c>
      <c r="E9" s="515">
        <v>2006</v>
      </c>
      <c r="F9" s="513" t="s">
        <v>1</v>
      </c>
      <c r="G9" s="513">
        <v>13166</v>
      </c>
      <c r="H9" s="240">
        <v>202</v>
      </c>
      <c r="I9" s="277" t="s">
        <v>39</v>
      </c>
      <c r="J9" s="328" t="s">
        <v>367</v>
      </c>
      <c r="K9" s="327" t="s">
        <v>445</v>
      </c>
      <c r="L9" s="522"/>
      <c r="M9" s="277"/>
      <c r="N9" s="880"/>
      <c r="O9" s="277"/>
      <c r="P9" s="246">
        <v>32000</v>
      </c>
      <c r="Q9" s="246"/>
      <c r="R9" s="246"/>
      <c r="S9" s="246"/>
      <c r="T9" s="246"/>
      <c r="U9" s="246"/>
      <c r="V9" s="246">
        <v>32000</v>
      </c>
      <c r="W9" s="246"/>
      <c r="X9" s="246"/>
      <c r="Y9" s="246"/>
      <c r="Z9" s="246"/>
      <c r="AA9" s="246"/>
      <c r="AB9" s="246"/>
      <c r="AC9" s="246">
        <v>32000</v>
      </c>
    </row>
    <row r="10" spans="1:29" s="245" customFormat="1" ht="30" customHeight="1" x14ac:dyDescent="0.2">
      <c r="A10" s="514">
        <v>869</v>
      </c>
      <c r="B10" s="240">
        <v>8160</v>
      </c>
      <c r="C10" s="495" t="s">
        <v>40</v>
      </c>
      <c r="D10" s="240" t="s">
        <v>37</v>
      </c>
      <c r="E10" s="515">
        <v>2008</v>
      </c>
      <c r="F10" s="513" t="s">
        <v>1</v>
      </c>
      <c r="G10" s="513">
        <v>16656</v>
      </c>
      <c r="H10" s="240">
        <v>2084</v>
      </c>
      <c r="I10" s="277" t="s">
        <v>39</v>
      </c>
      <c r="J10" s="340" t="s">
        <v>365</v>
      </c>
      <c r="K10" s="327" t="s">
        <v>445</v>
      </c>
      <c r="L10" s="522"/>
      <c r="M10" s="277"/>
      <c r="N10" s="880"/>
      <c r="O10" s="277"/>
      <c r="P10" s="246"/>
      <c r="Q10" s="246">
        <v>32000</v>
      </c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</row>
    <row r="11" spans="1:29" s="245" customFormat="1" ht="30" customHeight="1" x14ac:dyDescent="0.2">
      <c r="A11" s="514">
        <v>870</v>
      </c>
      <c r="B11" s="240">
        <v>6615</v>
      </c>
      <c r="C11" s="495" t="s">
        <v>179</v>
      </c>
      <c r="D11" s="240" t="s">
        <v>38</v>
      </c>
      <c r="E11" s="515">
        <v>2005</v>
      </c>
      <c r="F11" s="513" t="s">
        <v>1</v>
      </c>
      <c r="G11" s="513">
        <v>45392</v>
      </c>
      <c r="H11" s="240">
        <v>2324</v>
      </c>
      <c r="I11" s="277" t="s">
        <v>39</v>
      </c>
      <c r="J11" s="328" t="s">
        <v>367</v>
      </c>
      <c r="K11" s="351" t="s">
        <v>446</v>
      </c>
      <c r="L11" s="552"/>
      <c r="M11" s="277"/>
      <c r="N11" s="880"/>
      <c r="O11" s="277"/>
      <c r="P11" s="246"/>
      <c r="Q11" s="246">
        <v>50000</v>
      </c>
      <c r="R11" s="246"/>
      <c r="S11" s="246"/>
      <c r="T11" s="246"/>
      <c r="U11" s="246"/>
      <c r="V11" s="246"/>
      <c r="W11" s="246"/>
      <c r="X11" s="246"/>
      <c r="Y11" s="246"/>
      <c r="Z11" s="246"/>
      <c r="AA11" s="246">
        <v>50000</v>
      </c>
      <c r="AB11" s="246"/>
      <c r="AC11" s="246"/>
    </row>
    <row r="12" spans="1:29" s="245" customFormat="1" ht="30" customHeight="1" x14ac:dyDescent="0.2">
      <c r="A12" s="514">
        <v>871</v>
      </c>
      <c r="B12" s="240">
        <v>6676</v>
      </c>
      <c r="C12" s="495" t="s">
        <v>297</v>
      </c>
      <c r="D12" s="240" t="s">
        <v>38</v>
      </c>
      <c r="E12" s="515">
        <v>2005</v>
      </c>
      <c r="F12" s="513">
        <v>893</v>
      </c>
      <c r="G12" s="513"/>
      <c r="H12" s="240">
        <v>182</v>
      </c>
      <c r="I12" s="553" t="s">
        <v>39</v>
      </c>
      <c r="J12" s="340" t="s">
        <v>365</v>
      </c>
      <c r="K12" s="267" t="s">
        <v>365</v>
      </c>
      <c r="L12" s="552"/>
      <c r="M12" s="277"/>
      <c r="N12" s="880"/>
      <c r="O12" s="277"/>
      <c r="P12" s="246"/>
      <c r="Q12" s="246"/>
      <c r="R12" s="246">
        <v>18000</v>
      </c>
      <c r="S12" s="246"/>
      <c r="T12" s="246">
        <v>18000</v>
      </c>
      <c r="U12" s="246"/>
      <c r="V12" s="246"/>
      <c r="W12" s="246"/>
      <c r="X12" s="246"/>
      <c r="Y12" s="246"/>
      <c r="Z12" s="246"/>
      <c r="AA12" s="246"/>
      <c r="AB12" s="246"/>
      <c r="AC12" s="246"/>
    </row>
    <row r="13" spans="1:29" s="245" customFormat="1" ht="30" customHeight="1" x14ac:dyDescent="0.2">
      <c r="A13" s="514">
        <v>872</v>
      </c>
      <c r="B13" s="240">
        <v>8190</v>
      </c>
      <c r="C13" s="495" t="s">
        <v>432</v>
      </c>
      <c r="D13" s="240" t="s">
        <v>38</v>
      </c>
      <c r="E13" s="515">
        <v>2008</v>
      </c>
      <c r="F13" s="513" t="s">
        <v>1</v>
      </c>
      <c r="G13" s="513">
        <v>43553</v>
      </c>
      <c r="H13" s="240">
        <v>5647</v>
      </c>
      <c r="I13" s="277" t="s">
        <v>39</v>
      </c>
      <c r="J13" s="340" t="s">
        <v>365</v>
      </c>
      <c r="K13" s="351" t="s">
        <v>446</v>
      </c>
      <c r="L13" s="552"/>
      <c r="M13" s="277"/>
      <c r="N13" s="880"/>
      <c r="O13" s="277"/>
      <c r="P13" s="246">
        <v>50000</v>
      </c>
      <c r="Q13" s="246"/>
      <c r="R13" s="246"/>
      <c r="S13" s="246"/>
      <c r="T13" s="246"/>
      <c r="U13" s="246"/>
      <c r="V13" s="246"/>
      <c r="W13" s="246"/>
      <c r="X13" s="246"/>
      <c r="Y13" s="246"/>
      <c r="Z13" s="246">
        <v>50000</v>
      </c>
      <c r="AA13" s="246"/>
      <c r="AB13" s="246"/>
      <c r="AC13" s="246"/>
    </row>
    <row r="14" spans="1:29" s="245" customFormat="1" ht="30" customHeight="1" x14ac:dyDescent="0.2">
      <c r="A14" s="514">
        <v>874</v>
      </c>
      <c r="B14" s="240">
        <v>5616</v>
      </c>
      <c r="C14" s="495" t="s">
        <v>359</v>
      </c>
      <c r="D14" s="240" t="s">
        <v>70</v>
      </c>
      <c r="E14" s="515" t="s">
        <v>67</v>
      </c>
      <c r="F14" s="513">
        <v>8728</v>
      </c>
      <c r="G14" s="513"/>
      <c r="H14" s="240">
        <v>12</v>
      </c>
      <c r="I14" s="277" t="s">
        <v>90</v>
      </c>
      <c r="J14" s="340" t="s">
        <v>444</v>
      </c>
      <c r="K14" s="351" t="s">
        <v>446</v>
      </c>
      <c r="L14" s="552" t="s">
        <v>599</v>
      </c>
      <c r="M14" s="277"/>
      <c r="N14" s="880"/>
      <c r="O14" s="277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</row>
    <row r="15" spans="1:29" s="245" customFormat="1" ht="30" customHeight="1" x14ac:dyDescent="0.2">
      <c r="A15" s="514"/>
      <c r="B15" s="554"/>
      <c r="C15" s="555"/>
      <c r="D15" s="554"/>
      <c r="E15" s="556"/>
      <c r="F15" s="557"/>
      <c r="G15" s="557"/>
      <c r="H15" s="554"/>
      <c r="I15" s="553"/>
      <c r="J15" s="552"/>
      <c r="K15" s="559"/>
      <c r="L15" s="560"/>
      <c r="M15" s="277"/>
      <c r="N15" s="880"/>
      <c r="O15" s="558"/>
      <c r="P15" s="558"/>
      <c r="Q15" s="558"/>
      <c r="R15" s="558"/>
      <c r="S15" s="558"/>
      <c r="T15" s="558"/>
      <c r="U15" s="558"/>
      <c r="V15" s="558"/>
      <c r="W15" s="558"/>
      <c r="X15" s="558"/>
      <c r="Y15" s="558"/>
      <c r="Z15" s="558"/>
      <c r="AA15" s="558"/>
      <c r="AB15" s="558"/>
      <c r="AC15" s="558"/>
    </row>
    <row r="16" spans="1:29" s="271" customFormat="1" ht="30" customHeight="1" x14ac:dyDescent="0.2">
      <c r="A16" s="407"/>
      <c r="C16" s="761"/>
      <c r="E16" s="540"/>
      <c r="F16" s="762"/>
      <c r="G16" s="762"/>
      <c r="I16" s="496"/>
      <c r="J16" s="760"/>
      <c r="K16" s="763"/>
      <c r="L16" s="760"/>
      <c r="M16" s="496"/>
      <c r="N16" s="889"/>
      <c r="O16" s="496"/>
      <c r="P16" s="496"/>
      <c r="Q16" s="496"/>
      <c r="R16" s="496"/>
      <c r="S16" s="496"/>
      <c r="T16" s="496"/>
      <c r="U16" s="496"/>
      <c r="V16" s="496"/>
      <c r="W16" s="496"/>
      <c r="X16" s="496"/>
      <c r="Y16" s="496"/>
      <c r="Z16" s="496"/>
      <c r="AA16" s="496"/>
      <c r="AB16" s="496"/>
      <c r="AC16" s="496"/>
    </row>
    <row r="17" spans="1:29" ht="25.15" customHeight="1" x14ac:dyDescent="0.2">
      <c r="A17" s="24"/>
      <c r="H17" s="38"/>
      <c r="I17" s="24"/>
      <c r="J17" s="24"/>
      <c r="K17" s="24"/>
      <c r="L17" s="411"/>
      <c r="M17" s="389" t="s">
        <v>24</v>
      </c>
      <c r="N17" s="869" t="s">
        <v>25</v>
      </c>
      <c r="O17" s="7" t="s">
        <v>26</v>
      </c>
      <c r="P17" s="7" t="s">
        <v>27</v>
      </c>
      <c r="Q17" s="7" t="s">
        <v>28</v>
      </c>
      <c r="R17" s="7" t="s">
        <v>127</v>
      </c>
      <c r="S17" s="7" t="s">
        <v>156</v>
      </c>
      <c r="T17" s="7" t="s">
        <v>210</v>
      </c>
      <c r="U17" s="7" t="s">
        <v>211</v>
      </c>
      <c r="V17" s="7" t="s">
        <v>212</v>
      </c>
      <c r="W17" s="7" t="s">
        <v>551</v>
      </c>
      <c r="X17" s="7" t="s">
        <v>552</v>
      </c>
      <c r="Y17" s="7" t="s">
        <v>553</v>
      </c>
      <c r="Z17" s="7" t="s">
        <v>554</v>
      </c>
      <c r="AA17" s="7" t="s">
        <v>555</v>
      </c>
      <c r="AB17" s="7"/>
      <c r="AC17" s="7"/>
    </row>
    <row r="18" spans="1:29" s="205" customFormat="1" ht="25.15" customHeight="1" x14ac:dyDescent="0.2">
      <c r="A18" s="201"/>
      <c r="B18" s="165"/>
      <c r="C18" s="166" t="s">
        <v>399</v>
      </c>
      <c r="D18" s="167"/>
      <c r="E18" s="168">
        <f>COUNTA(A4:A15)</f>
        <v>11</v>
      </c>
      <c r="F18" s="201"/>
      <c r="G18" s="752"/>
      <c r="H18" s="752"/>
      <c r="I18" s="201"/>
      <c r="J18" s="201"/>
      <c r="K18" s="757" t="s">
        <v>319</v>
      </c>
      <c r="L18" s="202"/>
      <c r="M18" s="204">
        <f>SUM(M4+M5+M6+M7+M8+M9+M10+M11+M13+M14)</f>
        <v>0</v>
      </c>
      <c r="N18" s="204">
        <f t="shared" ref="N18:AC18" si="0">SUM(N4+N5+N6+N7+N8+N9+N10+N11+N13+N14)</f>
        <v>32000</v>
      </c>
      <c r="O18" s="204">
        <f t="shared" si="0"/>
        <v>82000</v>
      </c>
      <c r="P18" s="204">
        <f t="shared" si="0"/>
        <v>114000</v>
      </c>
      <c r="Q18" s="204">
        <f t="shared" si="0"/>
        <v>82000</v>
      </c>
      <c r="R18" s="204">
        <f t="shared" si="0"/>
        <v>32000</v>
      </c>
      <c r="S18" s="204">
        <f t="shared" si="0"/>
        <v>0</v>
      </c>
      <c r="T18" s="204">
        <f t="shared" si="0"/>
        <v>0</v>
      </c>
      <c r="U18" s="204">
        <f t="shared" si="0"/>
        <v>32000</v>
      </c>
      <c r="V18" s="204">
        <f t="shared" si="0"/>
        <v>32000</v>
      </c>
      <c r="W18" s="204">
        <f t="shared" si="0"/>
        <v>44000</v>
      </c>
      <c r="X18" s="204">
        <f t="shared" si="0"/>
        <v>32000</v>
      </c>
      <c r="Y18" s="204">
        <f t="shared" si="0"/>
        <v>50000</v>
      </c>
      <c r="Z18" s="204">
        <f t="shared" si="0"/>
        <v>50000</v>
      </c>
      <c r="AA18" s="204">
        <f t="shared" si="0"/>
        <v>50000</v>
      </c>
      <c r="AB18" s="204">
        <f t="shared" si="0"/>
        <v>0</v>
      </c>
      <c r="AC18" s="204">
        <f t="shared" si="0"/>
        <v>64000</v>
      </c>
    </row>
    <row r="19" spans="1:29" s="195" customFormat="1" ht="25.15" customHeight="1" thickBot="1" x14ac:dyDescent="0.25">
      <c r="A19" s="191"/>
      <c r="B19" s="165"/>
      <c r="C19" s="166" t="s">
        <v>400</v>
      </c>
      <c r="D19" s="167"/>
      <c r="E19" s="168">
        <v>0</v>
      </c>
      <c r="F19" s="191"/>
      <c r="G19" s="753"/>
      <c r="H19" s="753"/>
      <c r="I19" s="191"/>
      <c r="J19" s="191"/>
      <c r="K19" s="709" t="s">
        <v>320</v>
      </c>
      <c r="L19" s="192"/>
      <c r="M19" s="194">
        <f>SUM(M12+M15)</f>
        <v>0</v>
      </c>
      <c r="N19" s="194">
        <f t="shared" ref="N19:AC19" si="1">SUM(N12+N15)</f>
        <v>0</v>
      </c>
      <c r="O19" s="194">
        <f t="shared" si="1"/>
        <v>0</v>
      </c>
      <c r="P19" s="194">
        <f t="shared" si="1"/>
        <v>0</v>
      </c>
      <c r="Q19" s="194">
        <f t="shared" si="1"/>
        <v>0</v>
      </c>
      <c r="R19" s="194">
        <f t="shared" si="1"/>
        <v>18000</v>
      </c>
      <c r="S19" s="194">
        <f t="shared" si="1"/>
        <v>0</v>
      </c>
      <c r="T19" s="194">
        <f t="shared" si="1"/>
        <v>18000</v>
      </c>
      <c r="U19" s="194">
        <f t="shared" si="1"/>
        <v>0</v>
      </c>
      <c r="V19" s="194">
        <f t="shared" si="1"/>
        <v>0</v>
      </c>
      <c r="W19" s="194">
        <f t="shared" si="1"/>
        <v>0</v>
      </c>
      <c r="X19" s="194">
        <f t="shared" si="1"/>
        <v>0</v>
      </c>
      <c r="Y19" s="194">
        <f t="shared" si="1"/>
        <v>0</v>
      </c>
      <c r="Z19" s="194">
        <f t="shared" si="1"/>
        <v>0</v>
      </c>
      <c r="AA19" s="194">
        <f t="shared" si="1"/>
        <v>0</v>
      </c>
      <c r="AB19" s="194">
        <f t="shared" si="1"/>
        <v>0</v>
      </c>
      <c r="AC19" s="194">
        <f t="shared" si="1"/>
        <v>0</v>
      </c>
    </row>
    <row r="20" spans="1:29" s="62" customFormat="1" ht="25.15" customHeight="1" thickBot="1" x14ac:dyDescent="0.25">
      <c r="A20" s="61"/>
      <c r="B20" s="169"/>
      <c r="C20" s="170" t="s">
        <v>14</v>
      </c>
      <c r="D20" s="171"/>
      <c r="E20" s="172">
        <f>SUM(E18:E19)</f>
        <v>11</v>
      </c>
      <c r="F20" s="61"/>
      <c r="G20" s="120"/>
      <c r="H20" s="120"/>
      <c r="I20" s="61"/>
      <c r="J20" s="61"/>
      <c r="K20" s="710" t="s">
        <v>321</v>
      </c>
      <c r="L20" s="186"/>
      <c r="M20" s="67">
        <f>SUM(M18+M19)</f>
        <v>0</v>
      </c>
      <c r="N20" s="67">
        <f t="shared" ref="N20:AC20" si="2">SUM(N18+N19)</f>
        <v>32000</v>
      </c>
      <c r="O20" s="67">
        <f t="shared" si="2"/>
        <v>82000</v>
      </c>
      <c r="P20" s="67">
        <f t="shared" si="2"/>
        <v>114000</v>
      </c>
      <c r="Q20" s="67">
        <f t="shared" si="2"/>
        <v>82000</v>
      </c>
      <c r="R20" s="67">
        <f t="shared" si="2"/>
        <v>50000</v>
      </c>
      <c r="S20" s="67">
        <f t="shared" si="2"/>
        <v>0</v>
      </c>
      <c r="T20" s="67">
        <f t="shared" si="2"/>
        <v>18000</v>
      </c>
      <c r="U20" s="67">
        <f t="shared" si="2"/>
        <v>32000</v>
      </c>
      <c r="V20" s="67">
        <f t="shared" si="2"/>
        <v>32000</v>
      </c>
      <c r="W20" s="67">
        <f t="shared" si="2"/>
        <v>44000</v>
      </c>
      <c r="X20" s="67">
        <f t="shared" si="2"/>
        <v>32000</v>
      </c>
      <c r="Y20" s="67">
        <f t="shared" si="2"/>
        <v>50000</v>
      </c>
      <c r="Z20" s="67">
        <f t="shared" si="2"/>
        <v>50000</v>
      </c>
      <c r="AA20" s="67">
        <f t="shared" si="2"/>
        <v>50000</v>
      </c>
      <c r="AB20" s="67">
        <f t="shared" si="2"/>
        <v>0</v>
      </c>
      <c r="AC20" s="67">
        <f t="shared" si="2"/>
        <v>64000</v>
      </c>
    </row>
    <row r="21" spans="1:29" ht="25.15" customHeight="1" thickBot="1" x14ac:dyDescent="0.25">
      <c r="A21" s="24"/>
      <c r="F21" s="24"/>
      <c r="G21" s="38"/>
      <c r="H21" s="38"/>
      <c r="I21" s="24"/>
      <c r="J21" s="24"/>
      <c r="K21" s="759" t="s">
        <v>327</v>
      </c>
      <c r="L21" s="50"/>
      <c r="M21" s="68">
        <f>SUM(M4:M15)</f>
        <v>0</v>
      </c>
      <c r="N21" s="68">
        <f t="shared" ref="N21:AC21" si="3">SUM(N4:N15)</f>
        <v>32000</v>
      </c>
      <c r="O21" s="68">
        <f t="shared" si="3"/>
        <v>82000</v>
      </c>
      <c r="P21" s="68">
        <f t="shared" si="3"/>
        <v>114000</v>
      </c>
      <c r="Q21" s="68">
        <f t="shared" si="3"/>
        <v>82000</v>
      </c>
      <c r="R21" s="68">
        <f t="shared" si="3"/>
        <v>50000</v>
      </c>
      <c r="S21" s="68">
        <f t="shared" si="3"/>
        <v>0</v>
      </c>
      <c r="T21" s="68">
        <f t="shared" si="3"/>
        <v>18000</v>
      </c>
      <c r="U21" s="68">
        <f t="shared" si="3"/>
        <v>32000</v>
      </c>
      <c r="V21" s="68">
        <f t="shared" si="3"/>
        <v>32000</v>
      </c>
      <c r="W21" s="68">
        <f t="shared" si="3"/>
        <v>44000</v>
      </c>
      <c r="X21" s="68">
        <f t="shared" si="3"/>
        <v>32000</v>
      </c>
      <c r="Y21" s="68">
        <f t="shared" si="3"/>
        <v>50000</v>
      </c>
      <c r="Z21" s="68">
        <f t="shared" si="3"/>
        <v>50000</v>
      </c>
      <c r="AA21" s="68">
        <f t="shared" si="3"/>
        <v>50000</v>
      </c>
      <c r="AB21" s="68">
        <f t="shared" si="3"/>
        <v>0</v>
      </c>
      <c r="AC21" s="68">
        <f t="shared" si="3"/>
        <v>64000</v>
      </c>
    </row>
    <row r="22" spans="1:29" ht="25.15" customHeight="1" x14ac:dyDescent="0.2">
      <c r="M22" s="496">
        <f t="shared" ref="M22:AC22" si="4">M21-M20</f>
        <v>0</v>
      </c>
      <c r="N22" s="496">
        <f t="shared" si="4"/>
        <v>0</v>
      </c>
      <c r="O22" s="496">
        <f t="shared" si="4"/>
        <v>0</v>
      </c>
      <c r="P22" s="496">
        <f t="shared" si="4"/>
        <v>0</v>
      </c>
      <c r="Q22" s="496">
        <f t="shared" si="4"/>
        <v>0</v>
      </c>
      <c r="R22" s="496">
        <f t="shared" si="4"/>
        <v>0</v>
      </c>
      <c r="S22" s="496">
        <f t="shared" si="4"/>
        <v>0</v>
      </c>
      <c r="T22" s="496">
        <f t="shared" si="4"/>
        <v>0</v>
      </c>
      <c r="U22" s="496">
        <f t="shared" si="4"/>
        <v>0</v>
      </c>
      <c r="V22" s="496">
        <f t="shared" si="4"/>
        <v>0</v>
      </c>
      <c r="W22" s="496">
        <f t="shared" si="4"/>
        <v>0</v>
      </c>
      <c r="X22" s="496">
        <f t="shared" si="4"/>
        <v>0</v>
      </c>
      <c r="Y22" s="496">
        <f t="shared" si="4"/>
        <v>0</v>
      </c>
      <c r="Z22" s="496">
        <f t="shared" si="4"/>
        <v>0</v>
      </c>
      <c r="AA22" s="496">
        <f t="shared" si="4"/>
        <v>0</v>
      </c>
      <c r="AB22" s="496">
        <f t="shared" si="4"/>
        <v>0</v>
      </c>
      <c r="AC22" s="496">
        <f t="shared" si="4"/>
        <v>0</v>
      </c>
    </row>
    <row r="23" spans="1:29" ht="25.15" customHeight="1" x14ac:dyDescent="0.2">
      <c r="A23" s="332"/>
      <c r="B23" s="333" t="s">
        <v>188</v>
      </c>
      <c r="C23" s="334"/>
      <c r="D23" s="335" t="s">
        <v>1</v>
      </c>
      <c r="E23" s="336" t="s">
        <v>349</v>
      </c>
      <c r="F23" s="337" t="s">
        <v>379</v>
      </c>
      <c r="G23" s="338" t="s">
        <v>249</v>
      </c>
      <c r="H23" s="339" t="s">
        <v>1</v>
      </c>
      <c r="I23" s="190"/>
      <c r="J23" s="340" t="s">
        <v>365</v>
      </c>
      <c r="K23" s="267" t="s">
        <v>365</v>
      </c>
      <c r="L23" s="561"/>
      <c r="V23" s="1"/>
      <c r="W23" s="1"/>
      <c r="X23" s="1"/>
      <c r="Y23" s="1"/>
      <c r="Z23" s="1"/>
      <c r="AA23" s="1"/>
      <c r="AB23" s="1"/>
      <c r="AC23" s="1"/>
    </row>
    <row r="24" spans="1:29" ht="25.15" customHeight="1" x14ac:dyDescent="0.2">
      <c r="A24" s="341"/>
      <c r="B24" s="342" t="s">
        <v>248</v>
      </c>
      <c r="C24" s="343"/>
      <c r="D24" s="260"/>
      <c r="E24" s="269" t="s">
        <v>323</v>
      </c>
      <c r="F24" s="441" t="s">
        <v>266</v>
      </c>
      <c r="G24" s="270" t="s">
        <v>394</v>
      </c>
      <c r="H24" s="260"/>
      <c r="I24" s="190"/>
      <c r="J24" s="328" t="s">
        <v>367</v>
      </c>
      <c r="K24" s="327" t="s">
        <v>445</v>
      </c>
      <c r="L24" s="408"/>
      <c r="V24" s="1"/>
      <c r="W24" s="1"/>
      <c r="X24" s="1"/>
      <c r="Y24" s="1"/>
      <c r="Z24" s="1"/>
      <c r="AA24" s="1"/>
      <c r="AB24" s="1"/>
      <c r="AC24" s="1"/>
    </row>
    <row r="25" spans="1:29" ht="25.15" customHeight="1" x14ac:dyDescent="0.2">
      <c r="A25" s="344"/>
      <c r="B25" s="345" t="s">
        <v>180</v>
      </c>
      <c r="C25" s="346"/>
      <c r="D25" s="347"/>
      <c r="E25" s="348" t="s">
        <v>324</v>
      </c>
      <c r="F25" s="349" t="s">
        <v>266</v>
      </c>
      <c r="G25" s="349" t="s">
        <v>394</v>
      </c>
      <c r="H25" s="350"/>
      <c r="I25" s="190"/>
      <c r="J25" s="326" t="s">
        <v>368</v>
      </c>
      <c r="K25" s="351" t="s">
        <v>446</v>
      </c>
      <c r="L25" s="561"/>
      <c r="V25" s="1"/>
      <c r="W25" s="1"/>
      <c r="X25" s="1"/>
      <c r="Y25" s="1"/>
      <c r="Z25" s="1"/>
      <c r="AA25" s="1"/>
      <c r="AB25" s="1"/>
      <c r="AC25" s="1"/>
    </row>
    <row r="26" spans="1:29" ht="25.15" customHeight="1" x14ac:dyDescent="0.2">
      <c r="A26" s="352"/>
      <c r="B26" s="353" t="s">
        <v>395</v>
      </c>
      <c r="C26" s="354"/>
      <c r="D26" s="266"/>
      <c r="E26" s="355"/>
      <c r="F26" s="355" t="s">
        <v>322</v>
      </c>
      <c r="G26" s="356"/>
      <c r="H26" s="263"/>
      <c r="I26" s="190"/>
      <c r="J26" s="357" t="s">
        <v>369</v>
      </c>
      <c r="K26" s="329" t="s">
        <v>447</v>
      </c>
      <c r="L26" s="562"/>
      <c r="V26" s="1"/>
      <c r="W26" s="1"/>
      <c r="X26" s="1"/>
      <c r="Y26" s="1"/>
      <c r="Z26" s="1"/>
      <c r="AA26" s="1"/>
      <c r="AB26" s="1"/>
      <c r="AC26" s="1"/>
    </row>
    <row r="27" spans="1:29" ht="25.15" customHeight="1" x14ac:dyDescent="0.2">
      <c r="A27" s="358"/>
      <c r="B27" s="359" t="s">
        <v>187</v>
      </c>
      <c r="C27" s="360"/>
      <c r="D27" s="361"/>
      <c r="E27" s="362"/>
      <c r="F27" s="362" t="s">
        <v>378</v>
      </c>
      <c r="G27" s="363"/>
      <c r="H27" s="364"/>
      <c r="I27" s="190"/>
      <c r="J27" s="365" t="s">
        <v>443</v>
      </c>
      <c r="K27" s="366" t="s">
        <v>448</v>
      </c>
      <c r="L27" s="563"/>
      <c r="V27" s="1"/>
      <c r="W27" s="1"/>
      <c r="X27" s="1"/>
      <c r="Y27" s="1"/>
      <c r="Z27" s="1"/>
      <c r="AA27" s="1"/>
      <c r="AB27" s="1"/>
      <c r="AC27" s="1"/>
    </row>
    <row r="28" spans="1:29" ht="25.15" customHeight="1" x14ac:dyDescent="0.2">
      <c r="A28" s="332"/>
      <c r="B28" s="333"/>
      <c r="C28" s="334"/>
      <c r="D28" s="299"/>
      <c r="E28" s="317"/>
      <c r="F28" s="367"/>
      <c r="G28" s="367"/>
      <c r="H28" s="301"/>
      <c r="I28" s="190"/>
      <c r="J28" s="368" t="s">
        <v>444</v>
      </c>
      <c r="K28" s="369" t="s">
        <v>220</v>
      </c>
      <c r="L28" s="408"/>
      <c r="V28" s="1"/>
      <c r="W28" s="1"/>
      <c r="X28" s="1"/>
      <c r="Y28" s="1"/>
      <c r="Z28" s="1"/>
      <c r="AA28" s="1"/>
      <c r="AB28" s="1"/>
      <c r="AC28" s="1"/>
    </row>
    <row r="29" spans="1:29" ht="25.15" customHeight="1" x14ac:dyDescent="0.2">
      <c r="A29" s="11"/>
      <c r="C29" s="156"/>
      <c r="D29" s="156"/>
      <c r="F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9.899999999999999" customHeight="1" x14ac:dyDescent="0.2"/>
  </sheetData>
  <phoneticPr fontId="0" type="noConversion"/>
  <printOptions horizontalCentered="1" verticalCentered="1" gridLines="1"/>
  <pageMargins left="0.56999999999999995" right="0.57999999999999996" top="0.65" bottom="0.37" header="0.34" footer="0.33333333333333298"/>
  <pageSetup paperSize="5" scale="48" orientation="landscape" r:id="rId1"/>
  <headerFooter alignWithMargins="0">
    <oddHeader>&amp;L&amp;D&amp;R&amp;F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view="pageBreakPreview" zoomScale="60" workbookViewId="0">
      <selection activeCell="A13" sqref="A13:XFD13"/>
    </sheetView>
  </sheetViews>
  <sheetFormatPr defaultColWidth="9.140625" defaultRowHeight="24.95" customHeight="1" x14ac:dyDescent="0.2"/>
  <cols>
    <col min="1" max="1" width="12" style="488" customWidth="1"/>
    <col min="2" max="2" width="10.7109375" style="175" customWidth="1"/>
    <col min="3" max="3" width="35.5703125" style="939" customWidth="1"/>
    <col min="4" max="4" width="30.5703125" style="175" customWidth="1"/>
    <col min="5" max="5" width="14.140625" style="175" customWidth="1"/>
    <col min="6" max="6" width="9.140625" style="175"/>
    <col min="7" max="7" width="13.7109375" style="176" customWidth="1"/>
    <col min="8" max="8" width="16.85546875" style="176" customWidth="1"/>
    <col min="9" max="9" width="29.7109375" style="177" customWidth="1"/>
    <col min="10" max="10" width="15.5703125" style="178" customWidth="1"/>
    <col min="11" max="16384" width="9.140625" style="178"/>
  </cols>
  <sheetData>
    <row r="1" spans="1:10" ht="24.95" customHeight="1" x14ac:dyDescent="0.2">
      <c r="C1" s="450" t="s">
        <v>489</v>
      </c>
    </row>
    <row r="2" spans="1:10" s="179" customFormat="1" ht="24.95" customHeight="1" x14ac:dyDescent="0.2">
      <c r="A2" s="489" t="s">
        <v>2</v>
      </c>
      <c r="B2" s="179" t="s">
        <v>19</v>
      </c>
      <c r="C2" s="934" t="s">
        <v>21</v>
      </c>
      <c r="D2" s="180" t="s">
        <v>8</v>
      </c>
      <c r="E2" s="180" t="s">
        <v>0</v>
      </c>
      <c r="F2" s="180" t="s">
        <v>1</v>
      </c>
      <c r="G2" s="181" t="s">
        <v>357</v>
      </c>
      <c r="H2" s="976" t="s">
        <v>91</v>
      </c>
      <c r="I2" s="181" t="s">
        <v>22</v>
      </c>
    </row>
    <row r="3" spans="1:10" s="179" customFormat="1" ht="20.45" customHeight="1" x14ac:dyDescent="0.2">
      <c r="A3" s="490" t="s">
        <v>20</v>
      </c>
      <c r="B3" s="182" t="s">
        <v>20</v>
      </c>
      <c r="C3" s="935" t="s">
        <v>122</v>
      </c>
      <c r="D3" s="183" t="s">
        <v>17</v>
      </c>
      <c r="E3" s="183"/>
      <c r="F3" s="183"/>
      <c r="G3" s="184" t="s">
        <v>1</v>
      </c>
      <c r="H3" s="976" t="s">
        <v>488</v>
      </c>
      <c r="I3" s="181" t="s">
        <v>23</v>
      </c>
      <c r="J3" s="179" t="s">
        <v>550</v>
      </c>
    </row>
    <row r="4" spans="1:10" s="271" customFormat="1" ht="30" customHeight="1" x14ac:dyDescent="0.2">
      <c r="A4" s="510">
        <v>3</v>
      </c>
      <c r="B4" s="274">
        <v>6645</v>
      </c>
      <c r="C4" s="511" t="s">
        <v>237</v>
      </c>
      <c r="D4" s="312" t="s">
        <v>9</v>
      </c>
      <c r="E4" s="512">
        <v>2000</v>
      </c>
      <c r="F4" s="310"/>
      <c r="G4" s="506">
        <v>114111</v>
      </c>
      <c r="H4" s="442">
        <v>6759</v>
      </c>
      <c r="I4" s="499" t="s">
        <v>4</v>
      </c>
      <c r="J4" s="1005" t="s">
        <v>444</v>
      </c>
    </row>
    <row r="5" spans="1:10" s="271" customFormat="1" ht="30" customHeight="1" x14ac:dyDescent="0.2">
      <c r="A5" s="510">
        <v>15</v>
      </c>
      <c r="B5" s="274">
        <v>8174</v>
      </c>
      <c r="C5" s="511" t="s">
        <v>530</v>
      </c>
      <c r="D5" s="312" t="s">
        <v>9</v>
      </c>
      <c r="E5" s="512">
        <v>2005</v>
      </c>
      <c r="F5" s="310"/>
      <c r="G5" s="506">
        <v>106836</v>
      </c>
      <c r="H5" s="442">
        <v>7192</v>
      </c>
      <c r="I5" s="499" t="s">
        <v>6</v>
      </c>
      <c r="J5" s="1005" t="s">
        <v>444</v>
      </c>
    </row>
    <row r="6" spans="1:10" s="271" customFormat="1" ht="30" customHeight="1" x14ac:dyDescent="0.2">
      <c r="A6" s="510">
        <v>106</v>
      </c>
      <c r="B6" s="274">
        <v>7003</v>
      </c>
      <c r="C6" s="511" t="s">
        <v>235</v>
      </c>
      <c r="D6" s="312" t="s">
        <v>69</v>
      </c>
      <c r="E6" s="512">
        <v>1996</v>
      </c>
      <c r="F6" s="310">
        <v>7281</v>
      </c>
      <c r="G6" s="506" t="s">
        <v>240</v>
      </c>
      <c r="H6" s="442">
        <v>697</v>
      </c>
      <c r="I6" s="499" t="s">
        <v>299</v>
      </c>
      <c r="J6" s="1005" t="s">
        <v>444</v>
      </c>
    </row>
    <row r="7" spans="1:10" s="271" customFormat="1" ht="30" customHeight="1" x14ac:dyDescent="0.2">
      <c r="A7" s="510">
        <v>114</v>
      </c>
      <c r="B7" s="274">
        <v>8013</v>
      </c>
      <c r="C7" s="511" t="s">
        <v>88</v>
      </c>
      <c r="D7" s="312" t="s">
        <v>70</v>
      </c>
      <c r="E7" s="512">
        <v>2006</v>
      </c>
      <c r="F7" s="310">
        <v>4456</v>
      </c>
      <c r="G7" s="506" t="s">
        <v>220</v>
      </c>
      <c r="H7" s="442">
        <v>102</v>
      </c>
      <c r="I7" s="499" t="s">
        <v>90</v>
      </c>
      <c r="J7" s="1005" t="s">
        <v>367</v>
      </c>
    </row>
    <row r="8" spans="1:10" s="271" customFormat="1" ht="30" customHeight="1" x14ac:dyDescent="0.2">
      <c r="A8" s="510">
        <v>133</v>
      </c>
      <c r="B8" s="274">
        <v>6141</v>
      </c>
      <c r="C8" s="511" t="s">
        <v>177</v>
      </c>
      <c r="D8" s="312" t="s">
        <v>472</v>
      </c>
      <c r="E8" s="512">
        <v>2002</v>
      </c>
      <c r="F8" s="310">
        <v>13319</v>
      </c>
      <c r="G8" s="506" t="s">
        <v>1</v>
      </c>
      <c r="H8" s="442">
        <v>535</v>
      </c>
      <c r="I8" s="499" t="s">
        <v>5</v>
      </c>
      <c r="J8" s="1005" t="s">
        <v>367</v>
      </c>
    </row>
    <row r="9" spans="1:10" s="271" customFormat="1" ht="30" customHeight="1" x14ac:dyDescent="0.2">
      <c r="A9" s="510">
        <v>250</v>
      </c>
      <c r="B9" s="274">
        <v>4074</v>
      </c>
      <c r="C9" s="511" t="s">
        <v>43</v>
      </c>
      <c r="D9" s="312" t="s">
        <v>69</v>
      </c>
      <c r="E9" s="512">
        <v>1993</v>
      </c>
      <c r="F9" s="310"/>
      <c r="G9" s="506">
        <v>89282</v>
      </c>
      <c r="H9" s="442">
        <v>2136</v>
      </c>
      <c r="I9" s="499" t="s">
        <v>423</v>
      </c>
      <c r="J9" s="1005" t="s">
        <v>368</v>
      </c>
    </row>
    <row r="10" spans="1:10" s="271" customFormat="1" ht="30" customHeight="1" x14ac:dyDescent="0.2">
      <c r="A10" s="510">
        <v>259</v>
      </c>
      <c r="B10" s="274">
        <v>4903</v>
      </c>
      <c r="C10" s="511" t="s">
        <v>137</v>
      </c>
      <c r="D10" s="312" t="s">
        <v>69</v>
      </c>
      <c r="E10" s="512">
        <v>1985</v>
      </c>
      <c r="F10" s="310" t="s">
        <v>220</v>
      </c>
      <c r="G10" s="506">
        <v>59833</v>
      </c>
      <c r="H10" s="442">
        <v>1253</v>
      </c>
      <c r="I10" s="499" t="s">
        <v>4</v>
      </c>
      <c r="J10" s="1005" t="s">
        <v>444</v>
      </c>
    </row>
    <row r="11" spans="1:10" s="271" customFormat="1" ht="30" customHeight="1" x14ac:dyDescent="0.2">
      <c r="A11" s="510">
        <v>260</v>
      </c>
      <c r="B11" s="274"/>
      <c r="C11" s="511" t="s">
        <v>468</v>
      </c>
      <c r="D11" s="312" t="s">
        <v>69</v>
      </c>
      <c r="E11" s="512">
        <v>1983</v>
      </c>
      <c r="F11" s="310" t="s">
        <v>220</v>
      </c>
      <c r="G11" s="506">
        <v>85227</v>
      </c>
      <c r="H11" s="442">
        <v>2652</v>
      </c>
      <c r="I11" s="499" t="s">
        <v>4</v>
      </c>
      <c r="J11" s="1005" t="s">
        <v>367</v>
      </c>
    </row>
    <row r="12" spans="1:10" s="271" customFormat="1" ht="30" customHeight="1" x14ac:dyDescent="0.2">
      <c r="A12" s="510">
        <v>261</v>
      </c>
      <c r="B12" s="274"/>
      <c r="C12" s="511" t="s">
        <v>302</v>
      </c>
      <c r="D12" s="312" t="s">
        <v>69</v>
      </c>
      <c r="E12" s="512">
        <v>2006</v>
      </c>
      <c r="F12" s="310">
        <v>178</v>
      </c>
      <c r="G12" s="506" t="s">
        <v>98</v>
      </c>
      <c r="H12" s="442">
        <v>1</v>
      </c>
      <c r="I12" s="499" t="s">
        <v>5</v>
      </c>
      <c r="J12" s="1005" t="s">
        <v>444</v>
      </c>
    </row>
    <row r="13" spans="1:10" s="271" customFormat="1" ht="30" customHeight="1" x14ac:dyDescent="0.2">
      <c r="A13" s="510">
        <v>375</v>
      </c>
      <c r="B13" s="274"/>
      <c r="C13" s="511" t="s">
        <v>111</v>
      </c>
      <c r="D13" s="312" t="s">
        <v>110</v>
      </c>
      <c r="E13" s="512">
        <v>1950</v>
      </c>
      <c r="F13" s="310" t="s">
        <v>220</v>
      </c>
      <c r="G13" s="506" t="s">
        <v>220</v>
      </c>
      <c r="H13" s="442" t="s">
        <v>220</v>
      </c>
      <c r="I13" s="499" t="s">
        <v>119</v>
      </c>
      <c r="J13" s="1005" t="s">
        <v>444</v>
      </c>
    </row>
    <row r="14" spans="1:10" s="271" customFormat="1" ht="30" customHeight="1" x14ac:dyDescent="0.2">
      <c r="A14" s="510">
        <v>607</v>
      </c>
      <c r="B14" s="274">
        <v>6679</v>
      </c>
      <c r="C14" s="511" t="s">
        <v>259</v>
      </c>
      <c r="D14" s="312" t="s">
        <v>145</v>
      </c>
      <c r="E14" s="512">
        <v>1998</v>
      </c>
      <c r="F14" s="310"/>
      <c r="G14" s="506">
        <v>94573</v>
      </c>
      <c r="H14" s="442">
        <v>2751</v>
      </c>
      <c r="I14" s="499" t="s">
        <v>4</v>
      </c>
      <c r="J14" s="1005" t="s">
        <v>444</v>
      </c>
    </row>
    <row r="15" spans="1:10" s="271" customFormat="1" ht="30" customHeight="1" x14ac:dyDescent="0.2">
      <c r="A15" s="510">
        <v>651</v>
      </c>
      <c r="B15" s="274">
        <v>1971</v>
      </c>
      <c r="C15" s="511" t="s">
        <v>185</v>
      </c>
      <c r="D15" s="312" t="s">
        <v>715</v>
      </c>
      <c r="E15" s="512">
        <v>1977</v>
      </c>
      <c r="F15" s="310">
        <v>1499</v>
      </c>
      <c r="G15" s="506" t="s">
        <v>1</v>
      </c>
      <c r="H15" s="442" t="s">
        <v>157</v>
      </c>
      <c r="I15" s="499" t="s">
        <v>4</v>
      </c>
      <c r="J15" s="1005" t="s">
        <v>444</v>
      </c>
    </row>
    <row r="16" spans="1:10" s="271" customFormat="1" ht="30" customHeight="1" x14ac:dyDescent="0.2">
      <c r="A16" s="510">
        <v>708</v>
      </c>
      <c r="B16" s="274">
        <v>8886</v>
      </c>
      <c r="C16" s="511" t="s">
        <v>141</v>
      </c>
      <c r="D16" s="312" t="s">
        <v>8</v>
      </c>
      <c r="E16" s="512">
        <v>1987</v>
      </c>
      <c r="F16" s="310"/>
      <c r="G16" s="506">
        <v>27989</v>
      </c>
      <c r="H16" s="442">
        <v>148</v>
      </c>
      <c r="I16" s="499" t="s">
        <v>12</v>
      </c>
      <c r="J16" s="1005" t="s">
        <v>368</v>
      </c>
    </row>
    <row r="17" spans="1:10" s="271" customFormat="1" ht="30" customHeight="1" x14ac:dyDescent="0.2">
      <c r="A17" s="820"/>
      <c r="B17" s="274"/>
      <c r="C17" s="821"/>
      <c r="D17" s="821"/>
      <c r="E17" s="667"/>
      <c r="F17" s="667"/>
      <c r="G17" s="822"/>
      <c r="H17" s="822"/>
      <c r="I17" s="667"/>
      <c r="J17" s="823"/>
    </row>
    <row r="18" spans="1:10" s="271" customFormat="1" ht="30" customHeight="1" x14ac:dyDescent="0.2">
      <c r="A18" s="820"/>
      <c r="B18" s="274"/>
      <c r="C18" s="821"/>
      <c r="D18" s="821"/>
      <c r="E18" s="667"/>
      <c r="F18" s="667"/>
      <c r="G18" s="822"/>
      <c r="H18" s="822"/>
      <c r="I18" s="667"/>
      <c r="J18" s="823"/>
    </row>
    <row r="19" spans="1:10" s="271" customFormat="1" ht="30" customHeight="1" x14ac:dyDescent="0.2">
      <c r="A19" s="820"/>
      <c r="B19" s="274"/>
      <c r="C19" s="821"/>
      <c r="D19" s="821"/>
      <c r="E19" s="667"/>
      <c r="F19" s="667"/>
      <c r="G19" s="822"/>
      <c r="H19" s="822"/>
      <c r="I19" s="667"/>
      <c r="J19" s="823"/>
    </row>
    <row r="20" spans="1:10" s="271" customFormat="1" ht="30" customHeight="1" x14ac:dyDescent="0.2">
      <c r="A20" s="820"/>
      <c r="B20" s="274"/>
      <c r="C20" s="821"/>
      <c r="D20" s="821"/>
      <c r="E20" s="667"/>
      <c r="F20" s="667"/>
      <c r="G20" s="822"/>
      <c r="H20" s="822"/>
      <c r="I20" s="667"/>
      <c r="J20" s="823"/>
    </row>
    <row r="21" spans="1:10" s="271" customFormat="1" ht="30" customHeight="1" x14ac:dyDescent="0.2">
      <c r="A21" s="820"/>
      <c r="B21" s="274"/>
      <c r="C21" s="821"/>
      <c r="D21" s="821"/>
      <c r="E21" s="667"/>
      <c r="F21" s="667"/>
      <c r="G21" s="822"/>
      <c r="H21" s="822"/>
      <c r="I21" s="667"/>
      <c r="J21" s="823"/>
    </row>
    <row r="22" spans="1:10" s="271" customFormat="1" ht="30" customHeight="1" x14ac:dyDescent="0.2">
      <c r="A22" s="820"/>
      <c r="B22" s="274"/>
      <c r="C22" s="821"/>
      <c r="D22" s="821"/>
      <c r="E22" s="667"/>
      <c r="F22" s="667"/>
      <c r="G22" s="822"/>
      <c r="H22" s="822"/>
      <c r="I22" s="667"/>
      <c r="J22" s="823"/>
    </row>
    <row r="23" spans="1:10" s="271" customFormat="1" ht="30" customHeight="1" x14ac:dyDescent="0.2">
      <c r="A23" s="820"/>
      <c r="B23" s="274"/>
      <c r="C23" s="821"/>
      <c r="D23" s="821"/>
      <c r="E23" s="667"/>
      <c r="F23" s="667"/>
      <c r="G23" s="822"/>
      <c r="H23" s="822"/>
      <c r="I23" s="667"/>
      <c r="J23" s="823"/>
    </row>
    <row r="24" spans="1:10" s="271" customFormat="1" ht="30" customHeight="1" x14ac:dyDescent="0.2">
      <c r="A24" s="820"/>
      <c r="B24" s="274"/>
      <c r="C24" s="821"/>
      <c r="D24" s="821"/>
      <c r="E24" s="667"/>
      <c r="F24" s="667"/>
      <c r="G24" s="822"/>
      <c r="H24" s="822"/>
      <c r="I24" s="667"/>
      <c r="J24" s="823"/>
    </row>
    <row r="25" spans="1:10" s="271" customFormat="1" ht="30" customHeight="1" x14ac:dyDescent="0.2">
      <c r="A25" s="820"/>
      <c r="B25" s="274"/>
      <c r="C25" s="821"/>
      <c r="D25" s="821"/>
      <c r="E25" s="667"/>
      <c r="F25" s="667"/>
      <c r="G25" s="822"/>
      <c r="H25" s="822"/>
      <c r="I25" s="667"/>
      <c r="J25" s="823"/>
    </row>
    <row r="26" spans="1:10" s="271" customFormat="1" ht="30" customHeight="1" x14ac:dyDescent="0.2">
      <c r="A26" s="264"/>
      <c r="B26" s="274"/>
      <c r="C26" s="312"/>
      <c r="D26" s="977"/>
      <c r="E26" s="442"/>
      <c r="F26" s="442"/>
      <c r="G26" s="822"/>
      <c r="H26" s="822"/>
      <c r="I26" s="442"/>
      <c r="J26" s="688"/>
    </row>
    <row r="27" spans="1:10" s="271" customFormat="1" ht="30" customHeight="1" x14ac:dyDescent="0.2">
      <c r="A27" s="264"/>
      <c r="B27" s="274"/>
      <c r="C27" s="312"/>
      <c r="D27" s="977"/>
      <c r="E27" s="442"/>
      <c r="F27" s="442"/>
      <c r="G27" s="822"/>
      <c r="H27" s="822"/>
      <c r="I27" s="442"/>
      <c r="J27" s="688"/>
    </row>
    <row r="28" spans="1:10" s="271" customFormat="1" ht="30" customHeight="1" x14ac:dyDescent="0.2">
      <c r="A28" s="264"/>
      <c r="B28" s="274"/>
      <c r="C28" s="312"/>
      <c r="D28" s="977"/>
      <c r="E28" s="442"/>
      <c r="F28" s="442"/>
      <c r="G28" s="822"/>
      <c r="H28" s="822"/>
      <c r="I28" s="442"/>
      <c r="J28" s="688"/>
    </row>
    <row r="29" spans="1:10" s="81" customFormat="1" ht="30" customHeight="1" x14ac:dyDescent="0.2">
      <c r="A29" s="978"/>
      <c r="B29" s="79"/>
      <c r="C29" s="979"/>
      <c r="D29" s="80"/>
      <c r="E29" s="80"/>
      <c r="F29" s="80"/>
      <c r="G29" s="980"/>
      <c r="H29" s="980"/>
      <c r="I29" s="80"/>
      <c r="J29" s="218"/>
    </row>
    <row r="30" spans="1:10" s="81" customFormat="1" ht="30" customHeight="1" x14ac:dyDescent="0.2">
      <c r="A30" s="978"/>
      <c r="B30" s="79"/>
      <c r="C30" s="979"/>
      <c r="D30" s="80"/>
      <c r="E30" s="80"/>
      <c r="F30" s="80"/>
      <c r="G30" s="980"/>
      <c r="H30" s="980"/>
      <c r="I30" s="80"/>
      <c r="J30" s="218"/>
    </row>
    <row r="31" spans="1:10" s="271" customFormat="1" ht="30" customHeight="1" x14ac:dyDescent="0.2">
      <c r="A31" s="820"/>
      <c r="B31" s="274"/>
      <c r="C31" s="927"/>
      <c r="D31" s="927"/>
      <c r="E31" s="671"/>
      <c r="F31" s="671"/>
      <c r="G31" s="928"/>
      <c r="H31" s="928"/>
      <c r="I31" s="671"/>
      <c r="J31" s="218"/>
    </row>
    <row r="32" spans="1:10" s="62" customFormat="1" ht="24.95" customHeight="1" thickBot="1" x14ac:dyDescent="0.25">
      <c r="A32" s="260"/>
      <c r="C32" s="937"/>
      <c r="F32" s="73"/>
      <c r="G32" s="73"/>
      <c r="H32" s="73"/>
    </row>
    <row r="33" spans="1:9" s="62" customFormat="1" ht="24.95" customHeight="1" thickBot="1" x14ac:dyDescent="0.25">
      <c r="A33" s="492"/>
      <c r="C33" s="938" t="s">
        <v>14</v>
      </c>
      <c r="D33" s="185"/>
      <c r="E33" s="185"/>
      <c r="F33" s="186"/>
      <c r="G33" s="120"/>
      <c r="H33" s="187">
        <f>COUNTA(A5:A21)</f>
        <v>12</v>
      </c>
      <c r="I33" s="73"/>
    </row>
  </sheetData>
  <phoneticPr fontId="0" type="noConversion"/>
  <printOptions horizontalCentered="1" verticalCentered="1"/>
  <pageMargins left="0.5" right="0.5" top="1" bottom="1" header="0.5" footer="0.5"/>
  <pageSetup paperSize="5" scale="47" orientation="portrait" r:id="rId1"/>
  <headerFooter alignWithMargins="0">
    <oddHeader>&amp;C&amp;24VEHICLES AND EQUIPMENT PENDING TRANSFER OR SALE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0" sqref="K20"/>
    </sheetView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91"/>
  <sheetViews>
    <sheetView view="pageBreakPreview" zoomScale="75" zoomScaleNormal="75" zoomScaleSheetLayoutView="75" workbookViewId="0">
      <selection activeCell="E9" sqref="E9"/>
    </sheetView>
  </sheetViews>
  <sheetFormatPr defaultColWidth="9.140625" defaultRowHeight="15" x14ac:dyDescent="0.25"/>
  <cols>
    <col min="1" max="1" width="6.5703125" style="214" customWidth="1"/>
    <col min="2" max="2" width="30.7109375" style="216" customWidth="1"/>
    <col min="3" max="3" width="13.140625" style="214" customWidth="1"/>
    <col min="4" max="4" width="12.140625" style="215" customWidth="1"/>
    <col min="5" max="5" width="15.7109375" style="983" customWidth="1"/>
    <col min="6" max="6" width="15.7109375" style="940" customWidth="1"/>
    <col min="7" max="19" width="15.7109375" style="214" customWidth="1"/>
    <col min="20" max="16384" width="9.140625" style="214"/>
  </cols>
  <sheetData>
    <row r="1" spans="2:19" ht="18.75" x14ac:dyDescent="0.25">
      <c r="B1" s="217" t="s">
        <v>337</v>
      </c>
    </row>
    <row r="2" spans="2:19" ht="14.1" customHeight="1" x14ac:dyDescent="0.25"/>
    <row r="3" spans="2:19" s="696" customFormat="1" ht="15" customHeight="1" x14ac:dyDescent="0.25">
      <c r="B3" s="695"/>
      <c r="C3" s="696" t="s">
        <v>439</v>
      </c>
      <c r="E3" s="984"/>
      <c r="F3" s="941"/>
    </row>
    <row r="4" spans="2:19" s="233" customFormat="1" ht="15" customHeight="1" x14ac:dyDescent="0.2">
      <c r="B4" s="234" t="s">
        <v>14</v>
      </c>
      <c r="D4" s="235">
        <f>'FLEET SERVICE'!E10</f>
        <v>4</v>
      </c>
      <c r="E4" s="985" t="s">
        <v>24</v>
      </c>
      <c r="F4" s="942" t="s">
        <v>25</v>
      </c>
      <c r="G4" s="238" t="s">
        <v>26</v>
      </c>
      <c r="H4" s="238" t="s">
        <v>27</v>
      </c>
      <c r="I4" s="238" t="s">
        <v>28</v>
      </c>
      <c r="J4" s="238" t="s">
        <v>127</v>
      </c>
      <c r="K4" s="238" t="s">
        <v>156</v>
      </c>
      <c r="L4" s="238" t="s">
        <v>210</v>
      </c>
      <c r="M4" s="238" t="s">
        <v>211</v>
      </c>
      <c r="N4" s="238" t="s">
        <v>212</v>
      </c>
      <c r="O4" s="238" t="s">
        <v>551</v>
      </c>
      <c r="P4" s="238" t="s">
        <v>552</v>
      </c>
      <c r="Q4" s="238" t="s">
        <v>553</v>
      </c>
      <c r="R4" s="238" t="s">
        <v>554</v>
      </c>
      <c r="S4" s="238" t="s">
        <v>555</v>
      </c>
    </row>
    <row r="5" spans="2:19" s="251" customFormat="1" ht="15" customHeight="1" x14ac:dyDescent="0.2">
      <c r="B5" s="697" t="s">
        <v>319</v>
      </c>
      <c r="D5" s="698"/>
      <c r="E5" s="986">
        <f>'FLEET SERVICE'!M8</f>
        <v>0</v>
      </c>
      <c r="F5" s="943">
        <f>'FLEET SERVICE'!N8</f>
        <v>0</v>
      </c>
      <c r="G5" s="699">
        <f>'FLEET SERVICE'!O8</f>
        <v>35000</v>
      </c>
      <c r="H5" s="699">
        <f>'FLEET SERVICE'!P8</f>
        <v>0</v>
      </c>
      <c r="I5" s="699">
        <f>'FLEET SERVICE'!Q8</f>
        <v>0</v>
      </c>
      <c r="J5" s="699">
        <f>'FLEET SERVICE'!R8</f>
        <v>0</v>
      </c>
      <c r="K5" s="699">
        <f>'FLEET SERVICE'!S8</f>
        <v>0</v>
      </c>
      <c r="L5" s="699">
        <f>'FLEET SERVICE'!T8</f>
        <v>0</v>
      </c>
      <c r="M5" s="699">
        <f>'FLEET SERVICE'!U8</f>
        <v>0</v>
      </c>
      <c r="N5" s="699">
        <f>'FLEET SERVICE'!V8</f>
        <v>35000</v>
      </c>
      <c r="O5" s="699">
        <f>'FLEET SERVICE'!W8</f>
        <v>0</v>
      </c>
      <c r="P5" s="699">
        <f>'FLEET SERVICE'!X8</f>
        <v>0</v>
      </c>
      <c r="Q5" s="699">
        <f>'FLEET SERVICE'!Y8</f>
        <v>0</v>
      </c>
      <c r="R5" s="699">
        <f>'FLEET SERVICE'!Z8</f>
        <v>0</v>
      </c>
      <c r="S5" s="699">
        <f>'FLEET SERVICE'!AA8</f>
        <v>0</v>
      </c>
    </row>
    <row r="6" spans="2:19" s="253" customFormat="1" ht="15" customHeight="1" x14ac:dyDescent="0.2">
      <c r="B6" s="700" t="s">
        <v>320</v>
      </c>
      <c r="D6" s="701"/>
      <c r="E6" s="987">
        <f>'FLEET SERVICE'!M9</f>
        <v>0</v>
      </c>
      <c r="F6" s="944">
        <f>'FLEET SERVICE'!N9</f>
        <v>0</v>
      </c>
      <c r="G6" s="702">
        <f>'FLEET SERVICE'!O9</f>
        <v>0</v>
      </c>
      <c r="H6" s="702">
        <f>'FLEET SERVICE'!P9</f>
        <v>0</v>
      </c>
      <c r="I6" s="702">
        <f>'FLEET SERVICE'!Q9</f>
        <v>0</v>
      </c>
      <c r="J6" s="702">
        <f>'FLEET SERVICE'!R9</f>
        <v>0</v>
      </c>
      <c r="K6" s="702">
        <f>'FLEET SERVICE'!S9</f>
        <v>0</v>
      </c>
      <c r="L6" s="702">
        <f>'FLEET SERVICE'!T9</f>
        <v>0</v>
      </c>
      <c r="M6" s="702">
        <f>'FLEET SERVICE'!U9</f>
        <v>0</v>
      </c>
      <c r="N6" s="702">
        <f>'FLEET SERVICE'!V9</f>
        <v>0</v>
      </c>
      <c r="O6" s="702">
        <f>'FLEET SERVICE'!W9</f>
        <v>0</v>
      </c>
      <c r="P6" s="702">
        <f>'FLEET SERVICE'!X9</f>
        <v>0</v>
      </c>
      <c r="Q6" s="702">
        <f>'FLEET SERVICE'!Y9</f>
        <v>0</v>
      </c>
      <c r="R6" s="702">
        <f>'FLEET SERVICE'!Z9</f>
        <v>0</v>
      </c>
      <c r="S6" s="702">
        <f>'FLEET SERVICE'!AA9</f>
        <v>0</v>
      </c>
    </row>
    <row r="7" spans="2:19" s="271" customFormat="1" ht="15" customHeight="1" x14ac:dyDescent="0.2">
      <c r="B7" s="269" t="s">
        <v>321</v>
      </c>
      <c r="C7" s="260"/>
      <c r="D7" s="270"/>
      <c r="E7" s="987">
        <f>'FLEET SERVICE'!M11</f>
        <v>0</v>
      </c>
      <c r="F7" s="944">
        <f>'FLEET SERVICE'!N11</f>
        <v>0</v>
      </c>
      <c r="G7" s="496">
        <f>'FLEET SERVICE'!O11</f>
        <v>35000</v>
      </c>
      <c r="H7" s="496">
        <f>'FLEET SERVICE'!P11</f>
        <v>0</v>
      </c>
      <c r="I7" s="496">
        <f>'FLEET SERVICE'!Q11</f>
        <v>0</v>
      </c>
      <c r="J7" s="496">
        <f>'FLEET SERVICE'!R11</f>
        <v>0</v>
      </c>
      <c r="K7" s="496">
        <f>'FLEET SERVICE'!S11</f>
        <v>0</v>
      </c>
      <c r="L7" s="496">
        <f>'FLEET SERVICE'!T11</f>
        <v>0</v>
      </c>
      <c r="M7" s="496">
        <f>'FLEET SERVICE'!U11</f>
        <v>0</v>
      </c>
      <c r="N7" s="496">
        <f>'FLEET SERVICE'!V11</f>
        <v>35000</v>
      </c>
      <c r="O7" s="496">
        <f>'FLEET SERVICE'!W11</f>
        <v>0</v>
      </c>
      <c r="P7" s="496">
        <f>'FLEET SERVICE'!X11</f>
        <v>0</v>
      </c>
      <c r="Q7" s="496">
        <f>'FLEET SERVICE'!Y11</f>
        <v>0</v>
      </c>
      <c r="R7" s="496">
        <f>'FLEET SERVICE'!Z11</f>
        <v>0</v>
      </c>
      <c r="S7" s="496">
        <f>'FLEET SERVICE'!AA10</f>
        <v>0</v>
      </c>
    </row>
    <row r="8" spans="2:19" s="704" customFormat="1" ht="15" customHeight="1" x14ac:dyDescent="0.25">
      <c r="B8" s="703"/>
      <c r="D8" s="705"/>
      <c r="E8" s="988"/>
      <c r="F8" s="946"/>
    </row>
    <row r="9" spans="2:19" s="705" customFormat="1" ht="15" customHeight="1" x14ac:dyDescent="0.25">
      <c r="B9" s="706"/>
      <c r="C9" s="705" t="s">
        <v>328</v>
      </c>
      <c r="E9" s="989"/>
      <c r="F9" s="947"/>
    </row>
    <row r="10" spans="2:19" s="233" customFormat="1" ht="15" customHeight="1" x14ac:dyDescent="0.2">
      <c r="B10" s="234" t="s">
        <v>14</v>
      </c>
      <c r="D10" s="235">
        <f>ENGR!E17</f>
        <v>11</v>
      </c>
      <c r="E10" s="985" t="s">
        <v>24</v>
      </c>
      <c r="F10" s="942" t="s">
        <v>25</v>
      </c>
      <c r="G10" s="238" t="s">
        <v>26</v>
      </c>
      <c r="H10" s="238" t="s">
        <v>27</v>
      </c>
      <c r="I10" s="238" t="s">
        <v>28</v>
      </c>
      <c r="J10" s="238" t="s">
        <v>127</v>
      </c>
      <c r="K10" s="238" t="s">
        <v>156</v>
      </c>
      <c r="L10" s="238" t="s">
        <v>210</v>
      </c>
      <c r="M10" s="238" t="s">
        <v>211</v>
      </c>
      <c r="N10" s="238" t="s">
        <v>212</v>
      </c>
      <c r="O10" s="238" t="s">
        <v>551</v>
      </c>
      <c r="P10" s="238" t="s">
        <v>552</v>
      </c>
      <c r="Q10" s="238" t="s">
        <v>553</v>
      </c>
      <c r="R10" s="238" t="s">
        <v>554</v>
      </c>
      <c r="S10" s="238" t="s">
        <v>555</v>
      </c>
    </row>
    <row r="11" spans="2:19" s="251" customFormat="1" ht="15" customHeight="1" x14ac:dyDescent="0.2">
      <c r="B11" s="697" t="s">
        <v>319</v>
      </c>
      <c r="D11" s="698"/>
      <c r="E11" s="986">
        <f>ENGR!M17</f>
        <v>30000</v>
      </c>
      <c r="F11" s="943">
        <f>ENGR!N17</f>
        <v>0</v>
      </c>
      <c r="G11" s="699">
        <f>ENGR!O17</f>
        <v>35000</v>
      </c>
      <c r="H11" s="699">
        <f>ENGR!P17</f>
        <v>76000</v>
      </c>
      <c r="I11" s="699">
        <f>ENGR!Q17</f>
        <v>35000</v>
      </c>
      <c r="J11" s="699">
        <f>ENGR!R17</f>
        <v>35000</v>
      </c>
      <c r="K11" s="699">
        <f>ENGR!S17</f>
        <v>35000</v>
      </c>
      <c r="L11" s="699">
        <f>ENGR!T17</f>
        <v>0</v>
      </c>
      <c r="M11" s="699">
        <f>ENGR!U17</f>
        <v>6000</v>
      </c>
      <c r="N11" s="699">
        <f>ENGR!V17</f>
        <v>35000</v>
      </c>
      <c r="O11" s="699">
        <f>ENGR!W17</f>
        <v>35000</v>
      </c>
      <c r="P11" s="699">
        <f>ENGR!X17</f>
        <v>105000</v>
      </c>
      <c r="Q11" s="699">
        <f>ENGR!Y17</f>
        <v>35000</v>
      </c>
      <c r="R11" s="699">
        <f>ENGR!Z17</f>
        <v>35000</v>
      </c>
      <c r="S11" s="699">
        <f>ENGR!AA17</f>
        <v>35000</v>
      </c>
    </row>
    <row r="12" spans="2:19" s="253" customFormat="1" ht="15" customHeight="1" x14ac:dyDescent="0.2">
      <c r="B12" s="700" t="s">
        <v>320</v>
      </c>
      <c r="D12" s="701"/>
      <c r="E12" s="987">
        <f>ENGR!M18</f>
        <v>0</v>
      </c>
      <c r="F12" s="944">
        <f>ENGR!N18</f>
        <v>0</v>
      </c>
      <c r="G12" s="702">
        <f>ENGR!O18</f>
        <v>0</v>
      </c>
      <c r="H12" s="702">
        <f>ENGR!P18</f>
        <v>0</v>
      </c>
      <c r="I12" s="702">
        <f>ENGR!Q18</f>
        <v>0</v>
      </c>
      <c r="J12" s="702">
        <f>ENGR!R18</f>
        <v>0</v>
      </c>
      <c r="K12" s="702">
        <f>ENGR!S18</f>
        <v>0</v>
      </c>
      <c r="L12" s="702">
        <f>ENGR!T18</f>
        <v>0</v>
      </c>
      <c r="M12" s="702">
        <f>ENGR!U18</f>
        <v>0</v>
      </c>
      <c r="N12" s="702">
        <f>ENGR!V18</f>
        <v>0</v>
      </c>
      <c r="O12" s="702">
        <f>ENGR!W18</f>
        <v>0</v>
      </c>
      <c r="P12" s="702">
        <f>ENGR!X18</f>
        <v>0</v>
      </c>
      <c r="Q12" s="702">
        <f>ENGR!Y18</f>
        <v>0</v>
      </c>
      <c r="R12" s="702">
        <f>ENGR!Z18</f>
        <v>0</v>
      </c>
      <c r="S12" s="702">
        <f>ENGR!AA18</f>
        <v>0</v>
      </c>
    </row>
    <row r="13" spans="2:19" s="271" customFormat="1" ht="15" customHeight="1" x14ac:dyDescent="0.2">
      <c r="B13" s="269" t="s">
        <v>321</v>
      </c>
      <c r="C13" s="260"/>
      <c r="D13" s="270"/>
      <c r="E13" s="990">
        <f>ENGR!M19</f>
        <v>30000</v>
      </c>
      <c r="F13" s="945">
        <f>ENGR!N19</f>
        <v>0</v>
      </c>
      <c r="G13" s="496">
        <f>ENGR!O19</f>
        <v>35000</v>
      </c>
      <c r="H13" s="496">
        <f>ENGR!P19</f>
        <v>76000</v>
      </c>
      <c r="I13" s="496">
        <f>ENGR!Q19</f>
        <v>35000</v>
      </c>
      <c r="J13" s="496">
        <f>ENGR!R19</f>
        <v>35000</v>
      </c>
      <c r="K13" s="496">
        <f>ENGR!S19</f>
        <v>35000</v>
      </c>
      <c r="L13" s="496">
        <f>ENGR!T19</f>
        <v>0</v>
      </c>
      <c r="M13" s="496">
        <f>ENGR!U19</f>
        <v>6000</v>
      </c>
      <c r="N13" s="496">
        <f>ENGR!V19</f>
        <v>35000</v>
      </c>
      <c r="O13" s="496">
        <f>ENGR!W19</f>
        <v>35000</v>
      </c>
      <c r="P13" s="496">
        <f>ENGR!X19</f>
        <v>105000</v>
      </c>
      <c r="Q13" s="496">
        <f>ENGR!Y19</f>
        <v>35000</v>
      </c>
      <c r="R13" s="496">
        <f>ENGR!Z19</f>
        <v>35000</v>
      </c>
      <c r="S13" s="496">
        <f>ENGR!AA19</f>
        <v>35000</v>
      </c>
    </row>
    <row r="14" spans="2:19" s="704" customFormat="1" ht="15" customHeight="1" x14ac:dyDescent="0.25">
      <c r="B14" s="703"/>
      <c r="D14" s="705"/>
      <c r="E14" s="988"/>
      <c r="F14" s="946"/>
    </row>
    <row r="15" spans="2:19" s="705" customFormat="1" ht="15" customHeight="1" x14ac:dyDescent="0.25">
      <c r="B15" s="706"/>
      <c r="C15" s="705" t="s">
        <v>16</v>
      </c>
      <c r="E15" s="989"/>
      <c r="F15" s="947"/>
    </row>
    <row r="16" spans="2:19" s="233" customFormat="1" ht="15" customHeight="1" x14ac:dyDescent="0.2">
      <c r="B16" s="234" t="s">
        <v>14</v>
      </c>
      <c r="D16" s="235">
        <f>POLICE!E58</f>
        <v>67</v>
      </c>
      <c r="E16" s="985" t="s">
        <v>24</v>
      </c>
      <c r="F16" s="942" t="s">
        <v>25</v>
      </c>
      <c r="G16" s="238" t="s">
        <v>26</v>
      </c>
      <c r="H16" s="238" t="s">
        <v>27</v>
      </c>
      <c r="I16" s="238" t="s">
        <v>28</v>
      </c>
      <c r="J16" s="238" t="s">
        <v>127</v>
      </c>
      <c r="K16" s="238" t="s">
        <v>156</v>
      </c>
      <c r="L16" s="238" t="s">
        <v>210</v>
      </c>
      <c r="M16" s="238" t="s">
        <v>211</v>
      </c>
      <c r="N16" s="238" t="s">
        <v>212</v>
      </c>
      <c r="O16" s="238" t="s">
        <v>551</v>
      </c>
      <c r="P16" s="238" t="s">
        <v>552</v>
      </c>
      <c r="Q16" s="238" t="s">
        <v>553</v>
      </c>
      <c r="R16" s="238" t="s">
        <v>554</v>
      </c>
      <c r="S16" s="238" t="s">
        <v>555</v>
      </c>
    </row>
    <row r="17" spans="2:19" s="251" customFormat="1" ht="15" customHeight="1" x14ac:dyDescent="0.2">
      <c r="B17" s="697" t="s">
        <v>319</v>
      </c>
      <c r="D17" s="698"/>
      <c r="E17" s="986">
        <f>POLICE!M56</f>
        <v>214000</v>
      </c>
      <c r="F17" s="943">
        <f>POLICE!N56</f>
        <v>470000</v>
      </c>
      <c r="G17" s="699">
        <f>POLICE!O56</f>
        <v>385000</v>
      </c>
      <c r="H17" s="699">
        <f>POLICE!P56</f>
        <v>575000</v>
      </c>
      <c r="I17" s="699">
        <f>POLICE!Q56</f>
        <v>495000</v>
      </c>
      <c r="J17" s="699">
        <f>POLICE!R56</f>
        <v>430000</v>
      </c>
      <c r="K17" s="699">
        <f>POLICE!S56</f>
        <v>315000</v>
      </c>
      <c r="L17" s="699">
        <f>POLICE!T56</f>
        <v>360000</v>
      </c>
      <c r="M17" s="699">
        <f>POLICE!U56</f>
        <v>605000</v>
      </c>
      <c r="N17" s="699">
        <f>POLICE!V56</f>
        <v>415000</v>
      </c>
      <c r="O17" s="699">
        <f>POLICE!W56</f>
        <v>315000</v>
      </c>
      <c r="P17" s="699">
        <f>POLICE!X56</f>
        <v>315000</v>
      </c>
      <c r="Q17" s="699">
        <f>POLICE!Y56</f>
        <v>495000</v>
      </c>
      <c r="R17" s="699">
        <f>POLICE!Z56</f>
        <v>180000</v>
      </c>
      <c r="S17" s="699">
        <f>POLICE!AA56</f>
        <v>0</v>
      </c>
    </row>
    <row r="18" spans="2:19" s="253" customFormat="1" ht="15" customHeight="1" x14ac:dyDescent="0.2">
      <c r="B18" s="700" t="s">
        <v>320</v>
      </c>
      <c r="D18" s="701"/>
      <c r="E18" s="987">
        <f>POLICE!M57</f>
        <v>0</v>
      </c>
      <c r="F18" s="944">
        <f>POLICE!N57</f>
        <v>0</v>
      </c>
      <c r="G18" s="702">
        <f>POLICE!O57</f>
        <v>0</v>
      </c>
      <c r="H18" s="702">
        <f>POLICE!P57</f>
        <v>0</v>
      </c>
      <c r="I18" s="702">
        <f>POLICE!Q57</f>
        <v>0</v>
      </c>
      <c r="J18" s="702">
        <f>POLICE!R57</f>
        <v>0</v>
      </c>
      <c r="K18" s="702">
        <f>POLICE!S57</f>
        <v>0</v>
      </c>
      <c r="L18" s="702">
        <f>POLICE!T57</f>
        <v>0</v>
      </c>
      <c r="M18" s="702">
        <f>POLICE!U57</f>
        <v>0</v>
      </c>
      <c r="N18" s="702">
        <f>POLICE!V57</f>
        <v>0</v>
      </c>
      <c r="O18" s="702">
        <f>POLICE!W57</f>
        <v>0</v>
      </c>
      <c r="P18" s="702">
        <f>POLICE!X57</f>
        <v>0</v>
      </c>
      <c r="Q18" s="702">
        <f>POLICE!Y57</f>
        <v>0</v>
      </c>
      <c r="R18" s="702">
        <f>POLICE!Z57</f>
        <v>0</v>
      </c>
      <c r="S18" s="702">
        <f>POLICE!AA57</f>
        <v>0</v>
      </c>
    </row>
    <row r="19" spans="2:19" s="271" customFormat="1" ht="15" customHeight="1" x14ac:dyDescent="0.2">
      <c r="B19" s="269" t="s">
        <v>321</v>
      </c>
      <c r="C19" s="260"/>
      <c r="D19" s="270"/>
      <c r="E19" s="990">
        <f>POLICE!M58</f>
        <v>214000</v>
      </c>
      <c r="F19" s="945">
        <f>POLICE!N58</f>
        <v>470000</v>
      </c>
      <c r="G19" s="496">
        <f>POLICE!O58</f>
        <v>385000</v>
      </c>
      <c r="H19" s="496">
        <f>POLICE!P58</f>
        <v>575000</v>
      </c>
      <c r="I19" s="496">
        <f>POLICE!Q58</f>
        <v>495000</v>
      </c>
      <c r="J19" s="496">
        <f>POLICE!R58</f>
        <v>430000</v>
      </c>
      <c r="K19" s="496">
        <f>POLICE!S58</f>
        <v>315000</v>
      </c>
      <c r="L19" s="496">
        <f>POLICE!T58</f>
        <v>360000</v>
      </c>
      <c r="M19" s="496">
        <f>POLICE!U58</f>
        <v>605000</v>
      </c>
      <c r="N19" s="496">
        <f>POLICE!V58</f>
        <v>415000</v>
      </c>
      <c r="O19" s="238" t="s">
        <v>551</v>
      </c>
      <c r="P19" s="238" t="s">
        <v>552</v>
      </c>
      <c r="Q19" s="238" t="s">
        <v>553</v>
      </c>
      <c r="R19" s="238" t="s">
        <v>554</v>
      </c>
      <c r="S19" s="238" t="s">
        <v>555</v>
      </c>
    </row>
    <row r="20" spans="2:19" s="704" customFormat="1" ht="15" customHeight="1" x14ac:dyDescent="0.25">
      <c r="B20" s="703"/>
      <c r="D20" s="705"/>
      <c r="E20" s="988"/>
      <c r="F20" s="946"/>
    </row>
    <row r="21" spans="2:19" s="705" customFormat="1" ht="15" customHeight="1" x14ac:dyDescent="0.25">
      <c r="B21" s="706"/>
      <c r="C21" s="705" t="s">
        <v>520</v>
      </c>
      <c r="E21" s="989"/>
      <c r="F21" s="947"/>
    </row>
    <row r="22" spans="2:19" s="233" customFormat="1" ht="15" customHeight="1" x14ac:dyDescent="0.2">
      <c r="B22" s="234" t="s">
        <v>14</v>
      </c>
      <c r="D22" s="235">
        <f>'FIRE EMERG. VEH.'!E33</f>
        <v>18</v>
      </c>
      <c r="E22" s="985" t="s">
        <v>24</v>
      </c>
      <c r="F22" s="942" t="s">
        <v>25</v>
      </c>
      <c r="G22" s="238" t="s">
        <v>26</v>
      </c>
      <c r="H22" s="238" t="s">
        <v>27</v>
      </c>
      <c r="I22" s="238" t="s">
        <v>28</v>
      </c>
      <c r="J22" s="238" t="s">
        <v>127</v>
      </c>
      <c r="K22" s="238" t="s">
        <v>156</v>
      </c>
      <c r="L22" s="238" t="s">
        <v>210</v>
      </c>
      <c r="M22" s="238" t="s">
        <v>211</v>
      </c>
      <c r="N22" s="238" t="s">
        <v>212</v>
      </c>
      <c r="O22" s="238" t="s">
        <v>551</v>
      </c>
      <c r="P22" s="238" t="s">
        <v>552</v>
      </c>
      <c r="Q22" s="238" t="s">
        <v>553</v>
      </c>
      <c r="R22" s="238" t="s">
        <v>554</v>
      </c>
      <c r="S22" s="238" t="s">
        <v>555</v>
      </c>
    </row>
    <row r="23" spans="2:19" s="251" customFormat="1" ht="15" customHeight="1" x14ac:dyDescent="0.2">
      <c r="B23" s="697" t="s">
        <v>319</v>
      </c>
      <c r="D23" s="698"/>
      <c r="E23" s="986">
        <f>'FIRE EMERG. VEH.'!M33</f>
        <v>35000</v>
      </c>
      <c r="F23" s="943">
        <f>'FIRE EMERG. VEH.'!N33</f>
        <v>35000</v>
      </c>
      <c r="G23" s="699">
        <f>'FIRE EMERG. VEH.'!O33</f>
        <v>35000</v>
      </c>
      <c r="H23" s="699">
        <f>'FIRE EMERG. VEH.'!P33</f>
        <v>120000</v>
      </c>
      <c r="I23" s="699">
        <f>'FIRE EMERG. VEH.'!Q33</f>
        <v>35000</v>
      </c>
      <c r="J23" s="699">
        <f>'FIRE EMERG. VEH.'!R33</f>
        <v>35000</v>
      </c>
      <c r="K23" s="699">
        <f>'FIRE EMERG. VEH.'!S33</f>
        <v>160000</v>
      </c>
      <c r="L23" s="699">
        <f>'FIRE EMERG. VEH.'!T33</f>
        <v>35000</v>
      </c>
      <c r="M23" s="699">
        <f>'FIRE EMERG. VEH.'!U33</f>
        <v>35000</v>
      </c>
      <c r="N23" s="699">
        <f>'FIRE EMERG. VEH.'!V33</f>
        <v>35000</v>
      </c>
      <c r="O23" s="699">
        <f>'FIRE EMERG. VEH.'!W33</f>
        <v>35000</v>
      </c>
      <c r="P23" s="699">
        <f>'FIRE EMERG. VEH.'!X33</f>
        <v>35000</v>
      </c>
      <c r="Q23" s="699">
        <f>'FIRE EMERG. VEH.'!Y33</f>
        <v>35000</v>
      </c>
      <c r="R23" s="699">
        <f>'FIRE EMERG. VEH.'!Z33</f>
        <v>35000</v>
      </c>
      <c r="S23" s="699">
        <f>'FIRE EMERG. VEH.'!AA33</f>
        <v>35000</v>
      </c>
    </row>
    <row r="24" spans="2:19" s="253" customFormat="1" ht="15" customHeight="1" x14ac:dyDescent="0.2">
      <c r="B24" s="700" t="s">
        <v>320</v>
      </c>
      <c r="D24" s="701"/>
      <c r="E24" s="987">
        <f>'FIRE EMERG. VEH.'!M34</f>
        <v>60000</v>
      </c>
      <c r="F24" s="944">
        <f>'FIRE EMERG. VEH.'!N34</f>
        <v>980000</v>
      </c>
      <c r="G24" s="702">
        <f>'FIRE EMERG. VEH.'!O34</f>
        <v>500000</v>
      </c>
      <c r="H24" s="702">
        <f>'FIRE EMERG. VEH.'!P34</f>
        <v>141000</v>
      </c>
      <c r="I24" s="702">
        <f>'FIRE EMERG. VEH.'!Q34</f>
        <v>1414000</v>
      </c>
      <c r="J24" s="702">
        <f>'FIRE EMERG. VEH.'!R34</f>
        <v>760000</v>
      </c>
      <c r="K24" s="702">
        <f>'FIRE EMERG. VEH.'!S34</f>
        <v>470000</v>
      </c>
      <c r="L24" s="702">
        <f>'FIRE EMERG. VEH.'!T34</f>
        <v>20000</v>
      </c>
      <c r="M24" s="702">
        <f>'FIRE EMERG. VEH.'!U34</f>
        <v>560000</v>
      </c>
      <c r="N24" s="702">
        <f>'FIRE EMERG. VEH.'!V34</f>
        <v>740000</v>
      </c>
      <c r="O24" s="702">
        <f>'FIRE EMERG. VEH.'!W34</f>
        <v>0</v>
      </c>
      <c r="P24" s="702">
        <f>'FIRE EMERG. VEH.'!X34</f>
        <v>0</v>
      </c>
      <c r="Q24" s="702">
        <f>'FIRE EMERG. VEH.'!Y34</f>
        <v>120000</v>
      </c>
      <c r="R24" s="702">
        <f>'FIRE EMERG. VEH.'!Z34</f>
        <v>460000</v>
      </c>
      <c r="S24" s="702">
        <f>'FIRE EMERG. VEH.'!AA34</f>
        <v>0</v>
      </c>
    </row>
    <row r="25" spans="2:19" s="271" customFormat="1" ht="15" customHeight="1" x14ac:dyDescent="0.2">
      <c r="B25" s="269" t="s">
        <v>321</v>
      </c>
      <c r="C25" s="260"/>
      <c r="D25" s="270"/>
      <c r="E25" s="990">
        <f>'FIRE EMERG. VEH.'!M35</f>
        <v>95000</v>
      </c>
      <c r="F25" s="945">
        <f>'FIRE EMERG. VEH.'!N35</f>
        <v>1015000</v>
      </c>
      <c r="G25" s="496">
        <f>'FIRE EMERG. VEH.'!O35</f>
        <v>535000</v>
      </c>
      <c r="H25" s="496">
        <f>'FIRE EMERG. VEH.'!P35</f>
        <v>261000</v>
      </c>
      <c r="I25" s="496">
        <f>'FIRE EMERG. VEH.'!Q35</f>
        <v>1449000</v>
      </c>
      <c r="J25" s="496">
        <f>'FIRE EMERG. VEH.'!R35</f>
        <v>795000</v>
      </c>
      <c r="K25" s="496">
        <f>'FIRE EMERG. VEH.'!S35</f>
        <v>630000</v>
      </c>
      <c r="L25" s="496">
        <f>'FIRE EMERG. VEH.'!T35</f>
        <v>55000</v>
      </c>
      <c r="M25" s="496">
        <f>'FIRE EMERG. VEH.'!U35</f>
        <v>595000</v>
      </c>
      <c r="N25" s="496">
        <f>'FIRE EMERG. VEH.'!V35</f>
        <v>775000</v>
      </c>
      <c r="O25" s="496">
        <f>'FIRE EMERG. VEH.'!W35</f>
        <v>35000</v>
      </c>
      <c r="P25" s="496">
        <f>'FIRE EMERG. VEH.'!X35</f>
        <v>35000</v>
      </c>
      <c r="Q25" s="496">
        <f>'FIRE EMERG. VEH.'!Y35</f>
        <v>155000</v>
      </c>
      <c r="R25" s="496">
        <f>'FIRE EMERG. VEH.'!Z35</f>
        <v>495000</v>
      </c>
      <c r="S25" s="496">
        <f>'FIRE EMERG. VEH.'!AA35</f>
        <v>35000</v>
      </c>
    </row>
    <row r="26" spans="2:19" s="704" customFormat="1" ht="15" customHeight="1" x14ac:dyDescent="0.25">
      <c r="B26" s="703"/>
      <c r="D26" s="705"/>
      <c r="E26" s="988"/>
      <c r="F26" s="946"/>
    </row>
    <row r="27" spans="2:19" s="704" customFormat="1" ht="15" customHeight="1" x14ac:dyDescent="0.25">
      <c r="B27" s="703"/>
      <c r="C27" s="705" t="s">
        <v>329</v>
      </c>
      <c r="D27" s="705"/>
      <c r="E27" s="988"/>
      <c r="F27" s="946"/>
    </row>
    <row r="28" spans="2:19" s="233" customFormat="1" ht="15" customHeight="1" x14ac:dyDescent="0.2">
      <c r="B28" s="234" t="s">
        <v>14</v>
      </c>
      <c r="D28" s="235">
        <f>'FIRE ADMIN'!E14</f>
        <v>8</v>
      </c>
      <c r="E28" s="985" t="s">
        <v>24</v>
      </c>
      <c r="F28" s="942" t="s">
        <v>25</v>
      </c>
      <c r="G28" s="238" t="s">
        <v>26</v>
      </c>
      <c r="H28" s="238" t="s">
        <v>27</v>
      </c>
      <c r="I28" s="238" t="s">
        <v>28</v>
      </c>
      <c r="J28" s="238" t="s">
        <v>127</v>
      </c>
      <c r="K28" s="238" t="s">
        <v>156</v>
      </c>
      <c r="L28" s="238" t="s">
        <v>210</v>
      </c>
      <c r="M28" s="238" t="s">
        <v>211</v>
      </c>
      <c r="N28" s="238" t="s">
        <v>212</v>
      </c>
      <c r="O28" s="238" t="s">
        <v>551</v>
      </c>
      <c r="P28" s="238" t="s">
        <v>552</v>
      </c>
      <c r="Q28" s="238" t="s">
        <v>553</v>
      </c>
      <c r="R28" s="238" t="s">
        <v>554</v>
      </c>
      <c r="S28" s="238" t="s">
        <v>555</v>
      </c>
    </row>
    <row r="29" spans="2:19" s="251" customFormat="1" ht="15" customHeight="1" x14ac:dyDescent="0.2">
      <c r="B29" s="697" t="s">
        <v>319</v>
      </c>
      <c r="D29" s="698"/>
      <c r="E29" s="986">
        <f>'FIRE ADMIN'!M12</f>
        <v>95000</v>
      </c>
      <c r="F29" s="943">
        <f>'FIRE ADMIN'!N12</f>
        <v>0</v>
      </c>
      <c r="G29" s="699">
        <f>'FIRE ADMIN'!O12</f>
        <v>35000</v>
      </c>
      <c r="H29" s="699">
        <f>'FIRE ADMIN'!P12</f>
        <v>0</v>
      </c>
      <c r="I29" s="699">
        <f>'FIRE ADMIN'!Q12</f>
        <v>0</v>
      </c>
      <c r="J29" s="699">
        <f>'FIRE ADMIN'!R12</f>
        <v>0</v>
      </c>
      <c r="K29" s="699">
        <f>'FIRE ADMIN'!S12</f>
        <v>0</v>
      </c>
      <c r="L29" s="699">
        <f>'FIRE ADMIN'!T12</f>
        <v>0</v>
      </c>
      <c r="M29" s="699">
        <f>'FIRE ADMIN'!U12</f>
        <v>0</v>
      </c>
      <c r="N29" s="699">
        <f>'FIRE ADMIN'!V12</f>
        <v>385000</v>
      </c>
      <c r="O29" s="699">
        <f>'FIRE ADMIN'!W12</f>
        <v>35000</v>
      </c>
      <c r="P29" s="699">
        <f>'FIRE ADMIN'!X12</f>
        <v>35000</v>
      </c>
      <c r="Q29" s="699">
        <f>'FIRE ADMIN'!Y12</f>
        <v>0</v>
      </c>
      <c r="R29" s="699">
        <f>'FIRE ADMIN'!Z12</f>
        <v>0</v>
      </c>
      <c r="S29" s="699">
        <f>'FIRE ADMIN'!AA12</f>
        <v>0</v>
      </c>
    </row>
    <row r="30" spans="2:19" s="253" customFormat="1" ht="15" customHeight="1" x14ac:dyDescent="0.2">
      <c r="B30" s="700" t="s">
        <v>320</v>
      </c>
      <c r="D30" s="701"/>
      <c r="E30" s="987">
        <f>'FIRE ADMIN'!M13</f>
        <v>0</v>
      </c>
      <c r="F30" s="944">
        <f>'FIRE ADMIN'!N13</f>
        <v>0</v>
      </c>
      <c r="G30" s="702">
        <f>'FIRE ADMIN'!O13</f>
        <v>0</v>
      </c>
      <c r="H30" s="702">
        <f>'FIRE ADMIN'!P13</f>
        <v>0</v>
      </c>
      <c r="I30" s="702">
        <f>'FIRE ADMIN'!Q13</f>
        <v>0</v>
      </c>
      <c r="J30" s="702">
        <f>'FIRE ADMIN'!R13</f>
        <v>0</v>
      </c>
      <c r="K30" s="702">
        <f>'FIRE ADMIN'!S13</f>
        <v>0</v>
      </c>
      <c r="L30" s="702">
        <f>'FIRE ADMIN'!T13</f>
        <v>0</v>
      </c>
      <c r="M30" s="702">
        <f>'FIRE ADMIN'!U13</f>
        <v>0</v>
      </c>
      <c r="N30" s="702">
        <f>'FIRE ADMIN'!V13</f>
        <v>0</v>
      </c>
      <c r="O30" s="702">
        <f>'FIRE ADMIN'!W13</f>
        <v>0</v>
      </c>
      <c r="P30" s="702">
        <f>'FIRE ADMIN'!X13</f>
        <v>0</v>
      </c>
      <c r="Q30" s="702">
        <f>'FIRE ADMIN'!Y13</f>
        <v>0</v>
      </c>
      <c r="R30" s="702">
        <f>'FIRE ADMIN'!Z13</f>
        <v>0</v>
      </c>
      <c r="S30" s="702">
        <f>'FIRE ADMIN'!AA13</f>
        <v>0</v>
      </c>
    </row>
    <row r="31" spans="2:19" s="271" customFormat="1" ht="15" customHeight="1" x14ac:dyDescent="0.2">
      <c r="B31" s="269" t="s">
        <v>321</v>
      </c>
      <c r="C31" s="260"/>
      <c r="D31" s="270"/>
      <c r="E31" s="990">
        <f>'FIRE ADMIN'!M14</f>
        <v>95000</v>
      </c>
      <c r="F31" s="945">
        <f>'FIRE ADMIN'!N14</f>
        <v>0</v>
      </c>
      <c r="G31" s="496">
        <f>'FIRE ADMIN'!O14</f>
        <v>35000</v>
      </c>
      <c r="H31" s="496">
        <f>'FIRE ADMIN'!P14</f>
        <v>0</v>
      </c>
      <c r="I31" s="496">
        <f>'FIRE ADMIN'!Q14</f>
        <v>0</v>
      </c>
      <c r="J31" s="496">
        <f>'FIRE ADMIN'!R14</f>
        <v>0</v>
      </c>
      <c r="K31" s="496">
        <f>'FIRE ADMIN'!S14</f>
        <v>0</v>
      </c>
      <c r="L31" s="496">
        <f>'FIRE ADMIN'!T14</f>
        <v>0</v>
      </c>
      <c r="M31" s="496">
        <f>'FIRE ADMIN'!U14</f>
        <v>0</v>
      </c>
      <c r="N31" s="496">
        <f>'FIRE ADMIN'!V14</f>
        <v>385000</v>
      </c>
      <c r="O31" s="496">
        <f>'FIRE ADMIN'!W14</f>
        <v>35000</v>
      </c>
      <c r="P31" s="496">
        <f>'FIRE ADMIN'!X14</f>
        <v>35000</v>
      </c>
      <c r="Q31" s="496">
        <f>'FIRE ADMIN'!Y14</f>
        <v>0</v>
      </c>
      <c r="R31" s="496">
        <f>'FIRE ADMIN'!Z14</f>
        <v>0</v>
      </c>
      <c r="S31" s="496">
        <f>'FIRE ADMIN'!AA14</f>
        <v>0</v>
      </c>
    </row>
    <row r="32" spans="2:19" s="704" customFormat="1" ht="15" customHeight="1" x14ac:dyDescent="0.25">
      <c r="B32" s="703"/>
      <c r="D32" s="705"/>
      <c r="E32" s="988"/>
      <c r="F32" s="946"/>
    </row>
    <row r="33" spans="2:19" s="704" customFormat="1" ht="15" customHeight="1" x14ac:dyDescent="0.25">
      <c r="B33" s="703"/>
      <c r="C33" s="705" t="s">
        <v>330</v>
      </c>
      <c r="D33" s="705"/>
      <c r="E33" s="988"/>
      <c r="F33" s="946"/>
    </row>
    <row r="34" spans="2:19" s="233" customFormat="1" ht="15" customHeight="1" x14ac:dyDescent="0.2">
      <c r="B34" s="234" t="s">
        <v>14</v>
      </c>
      <c r="D34" s="235">
        <f>BUILDING!E17</f>
        <v>8</v>
      </c>
      <c r="E34" s="985" t="s">
        <v>24</v>
      </c>
      <c r="F34" s="942" t="s">
        <v>25</v>
      </c>
      <c r="G34" s="238" t="s">
        <v>26</v>
      </c>
      <c r="H34" s="238" t="s">
        <v>27</v>
      </c>
      <c r="I34" s="238" t="s">
        <v>28</v>
      </c>
      <c r="J34" s="238" t="s">
        <v>127</v>
      </c>
      <c r="K34" s="238" t="s">
        <v>156</v>
      </c>
      <c r="L34" s="238" t="s">
        <v>210</v>
      </c>
      <c r="M34" s="238" t="s">
        <v>211</v>
      </c>
      <c r="N34" s="238" t="s">
        <v>212</v>
      </c>
      <c r="O34" s="238" t="s">
        <v>551</v>
      </c>
      <c r="P34" s="238" t="s">
        <v>552</v>
      </c>
      <c r="Q34" s="238" t="s">
        <v>553</v>
      </c>
      <c r="R34" s="238" t="s">
        <v>554</v>
      </c>
      <c r="S34" s="238" t="s">
        <v>555</v>
      </c>
    </row>
    <row r="35" spans="2:19" s="251" customFormat="1" ht="15" customHeight="1" x14ac:dyDescent="0.2">
      <c r="B35" s="697" t="s">
        <v>319</v>
      </c>
      <c r="D35" s="698"/>
      <c r="E35" s="986">
        <f>BUILDING!M15</f>
        <v>30000</v>
      </c>
      <c r="F35" s="943">
        <f>BUILDING!N15</f>
        <v>90000</v>
      </c>
      <c r="G35" s="699">
        <f>BUILDING!O15</f>
        <v>30000</v>
      </c>
      <c r="H35" s="699">
        <f>BUILDING!P15</f>
        <v>60000</v>
      </c>
      <c r="I35" s="699">
        <f>BUILDING!Q15</f>
        <v>30000</v>
      </c>
      <c r="J35" s="699">
        <f>BUILDING!R15</f>
        <v>90000</v>
      </c>
      <c r="K35" s="699">
        <f>BUILDING!S15</f>
        <v>30000</v>
      </c>
      <c r="L35" s="699">
        <f>BUILDING!T15</f>
        <v>60000</v>
      </c>
      <c r="M35" s="699">
        <f>BUILDING!U15</f>
        <v>30000</v>
      </c>
      <c r="N35" s="699">
        <f>BUILDING!V15</f>
        <v>120000</v>
      </c>
      <c r="O35" s="699">
        <f>BUILDING!W15</f>
        <v>30000</v>
      </c>
      <c r="P35" s="699">
        <f>BUILDING!X15</f>
        <v>0</v>
      </c>
      <c r="Q35" s="699">
        <f>BUILDING!Y15</f>
        <v>90000</v>
      </c>
      <c r="R35" s="699">
        <f>BUILDING!Z15</f>
        <v>0</v>
      </c>
      <c r="S35" s="699">
        <f>BUILDING!AA15</f>
        <v>0</v>
      </c>
    </row>
    <row r="36" spans="2:19" s="253" customFormat="1" ht="15" customHeight="1" x14ac:dyDescent="0.2">
      <c r="B36" s="700" t="s">
        <v>320</v>
      </c>
      <c r="D36" s="701"/>
      <c r="E36" s="987">
        <f>BUILDING!M16</f>
        <v>0</v>
      </c>
      <c r="F36" s="944">
        <f>BUILDING!N16</f>
        <v>0</v>
      </c>
      <c r="G36" s="702">
        <f>BUILDING!O16</f>
        <v>0</v>
      </c>
      <c r="H36" s="702">
        <f>BUILDING!P16</f>
        <v>0</v>
      </c>
      <c r="I36" s="702">
        <f>BUILDING!Q16</f>
        <v>0</v>
      </c>
      <c r="J36" s="702">
        <f>BUILDING!R16</f>
        <v>0</v>
      </c>
      <c r="K36" s="702">
        <f>BUILDING!S16</f>
        <v>0</v>
      </c>
      <c r="L36" s="702">
        <f>BUILDING!T16</f>
        <v>0</v>
      </c>
      <c r="M36" s="702">
        <f>BUILDING!U16</f>
        <v>0</v>
      </c>
      <c r="N36" s="702">
        <f>BUILDING!V16</f>
        <v>0</v>
      </c>
      <c r="O36" s="702">
        <f>BUILDING!W16</f>
        <v>0</v>
      </c>
      <c r="P36" s="702">
        <f>BUILDING!X16</f>
        <v>0</v>
      </c>
      <c r="Q36" s="702">
        <f>BUILDING!Y16</f>
        <v>0</v>
      </c>
      <c r="R36" s="702">
        <f>BUILDING!Z16</f>
        <v>0</v>
      </c>
      <c r="S36" s="702">
        <f>BUILDING!AA16</f>
        <v>0</v>
      </c>
    </row>
    <row r="37" spans="2:19" s="271" customFormat="1" ht="15" customHeight="1" x14ac:dyDescent="0.2">
      <c r="B37" s="269" t="s">
        <v>321</v>
      </c>
      <c r="C37" s="260"/>
      <c r="D37" s="270"/>
      <c r="E37" s="990">
        <f>BUILDING!M17</f>
        <v>30000</v>
      </c>
      <c r="F37" s="945">
        <f>BUILDING!N17</f>
        <v>90000</v>
      </c>
      <c r="G37" s="990">
        <f>BUILDING!O17</f>
        <v>30000</v>
      </c>
      <c r="H37" s="990">
        <f>BUILDING!P17</f>
        <v>60000</v>
      </c>
      <c r="I37" s="990">
        <f>BUILDING!Q17</f>
        <v>30000</v>
      </c>
      <c r="J37" s="990">
        <f>BUILDING!R17</f>
        <v>90000</v>
      </c>
      <c r="K37" s="990">
        <f>BUILDING!S17</f>
        <v>30000</v>
      </c>
      <c r="L37" s="990">
        <f>BUILDING!T17</f>
        <v>60000</v>
      </c>
      <c r="M37" s="990">
        <f>BUILDING!U17</f>
        <v>30000</v>
      </c>
      <c r="N37" s="990">
        <f>BUILDING!V17</f>
        <v>120000</v>
      </c>
      <c r="O37" s="990">
        <f>BUILDING!W17</f>
        <v>30000</v>
      </c>
      <c r="P37" s="990">
        <f>BUILDING!X17</f>
        <v>0</v>
      </c>
      <c r="Q37" s="990">
        <f>BUILDING!Y17</f>
        <v>90000</v>
      </c>
      <c r="R37" s="990">
        <f>BUILDING!Z17</f>
        <v>0</v>
      </c>
      <c r="S37" s="990">
        <f>BUILDING!AA17</f>
        <v>0</v>
      </c>
    </row>
    <row r="38" spans="2:19" s="704" customFormat="1" ht="15" customHeight="1" x14ac:dyDescent="0.25">
      <c r="B38" s="703"/>
      <c r="D38" s="705"/>
      <c r="E38" s="988"/>
      <c r="F38" s="946"/>
    </row>
    <row r="39" spans="2:19" s="704" customFormat="1" ht="15" customHeight="1" x14ac:dyDescent="0.25">
      <c r="B39" s="703"/>
      <c r="C39" s="705" t="s">
        <v>331</v>
      </c>
      <c r="D39" s="705"/>
      <c r="E39" s="988"/>
      <c r="F39" s="946"/>
    </row>
    <row r="40" spans="2:19" s="233" customFormat="1" ht="15" customHeight="1" x14ac:dyDescent="0.2">
      <c r="B40" s="234" t="s">
        <v>14</v>
      </c>
      <c r="D40" s="235">
        <f>STREETS!E90</f>
        <v>94</v>
      </c>
      <c r="E40" s="985" t="s">
        <v>24</v>
      </c>
      <c r="F40" s="942" t="s">
        <v>25</v>
      </c>
      <c r="G40" s="238" t="s">
        <v>26</v>
      </c>
      <c r="H40" s="238" t="s">
        <v>27</v>
      </c>
      <c r="I40" s="238" t="s">
        <v>28</v>
      </c>
      <c r="J40" s="238" t="s">
        <v>127</v>
      </c>
      <c r="K40" s="238" t="s">
        <v>156</v>
      </c>
      <c r="L40" s="238" t="s">
        <v>210</v>
      </c>
      <c r="M40" s="238" t="s">
        <v>211</v>
      </c>
      <c r="N40" s="238" t="s">
        <v>212</v>
      </c>
      <c r="O40" s="238" t="s">
        <v>551</v>
      </c>
      <c r="P40" s="238" t="s">
        <v>552</v>
      </c>
      <c r="Q40" s="238" t="s">
        <v>553</v>
      </c>
      <c r="R40" s="238" t="s">
        <v>554</v>
      </c>
      <c r="S40" s="238" t="s">
        <v>555</v>
      </c>
    </row>
    <row r="41" spans="2:19" s="251" customFormat="1" ht="15" customHeight="1" x14ac:dyDescent="0.2">
      <c r="B41" s="697" t="s">
        <v>319</v>
      </c>
      <c r="D41" s="698"/>
      <c r="E41" s="986">
        <f>STREETS!M88</f>
        <v>60000</v>
      </c>
      <c r="F41" s="943">
        <f>STREETS!N88</f>
        <v>45000</v>
      </c>
      <c r="G41" s="699">
        <f>STREETS!O88</f>
        <v>0</v>
      </c>
      <c r="H41" s="699">
        <f>STREETS!P88</f>
        <v>45000</v>
      </c>
      <c r="I41" s="699">
        <f>STREETS!Q88</f>
        <v>0</v>
      </c>
      <c r="J41" s="699">
        <f>STREETS!R88</f>
        <v>0</v>
      </c>
      <c r="K41" s="699">
        <f>STREETS!S88</f>
        <v>0</v>
      </c>
      <c r="L41" s="699">
        <f>STREETS!T88</f>
        <v>35000</v>
      </c>
      <c r="M41" s="699">
        <f>STREETS!U88</f>
        <v>0</v>
      </c>
      <c r="N41" s="699">
        <f>STREETS!V88</f>
        <v>0</v>
      </c>
      <c r="O41" s="699">
        <f>STREETS!W88</f>
        <v>3000</v>
      </c>
      <c r="P41" s="699">
        <f>STREETS!X88</f>
        <v>75000</v>
      </c>
      <c r="Q41" s="699">
        <f>STREETS!Y88</f>
        <v>0</v>
      </c>
      <c r="R41" s="699">
        <f>STREETS!Z88</f>
        <v>0</v>
      </c>
      <c r="S41" s="699">
        <f>STREETS!AA88</f>
        <v>0</v>
      </c>
    </row>
    <row r="42" spans="2:19" s="253" customFormat="1" ht="15" customHeight="1" x14ac:dyDescent="0.2">
      <c r="B42" s="700" t="s">
        <v>320</v>
      </c>
      <c r="D42" s="701"/>
      <c r="E42" s="987">
        <f>STREETS!M89</f>
        <v>400000</v>
      </c>
      <c r="F42" s="944">
        <f>STREETS!N89</f>
        <v>692000</v>
      </c>
      <c r="G42" s="702">
        <f>STREETS!O89</f>
        <v>1020000</v>
      </c>
      <c r="H42" s="702">
        <f>STREETS!P89</f>
        <v>971000</v>
      </c>
      <c r="I42" s="702">
        <f>STREETS!Q89</f>
        <v>1535000</v>
      </c>
      <c r="J42" s="702">
        <f>STREETS!R89</f>
        <v>431000</v>
      </c>
      <c r="K42" s="702">
        <f>STREETS!S89</f>
        <v>630000</v>
      </c>
      <c r="L42" s="702">
        <f>STREETS!T89</f>
        <v>701000</v>
      </c>
      <c r="M42" s="702">
        <f>STREETS!U89</f>
        <v>856000</v>
      </c>
      <c r="N42" s="702">
        <f>STREETS!V89</f>
        <v>1168500</v>
      </c>
      <c r="O42" s="702">
        <f>STREETS!W89</f>
        <v>910000</v>
      </c>
      <c r="P42" s="702">
        <f>STREETS!X89</f>
        <v>586000</v>
      </c>
      <c r="Q42" s="702">
        <f>STREETS!Y89</f>
        <v>1125000</v>
      </c>
      <c r="R42" s="702">
        <f>STREETS!Z89</f>
        <v>961000</v>
      </c>
      <c r="S42" s="702">
        <f>STREETS!AA89</f>
        <v>610000</v>
      </c>
    </row>
    <row r="43" spans="2:19" s="271" customFormat="1" ht="15" customHeight="1" x14ac:dyDescent="0.2">
      <c r="B43" s="269" t="s">
        <v>321</v>
      </c>
      <c r="C43" s="260"/>
      <c r="D43" s="270"/>
      <c r="E43" s="990">
        <f>STREETS!M90</f>
        <v>460000</v>
      </c>
      <c r="F43" s="945">
        <f>STREETS!N90</f>
        <v>737000</v>
      </c>
      <c r="G43" s="496">
        <f>STREETS!O90</f>
        <v>1020000</v>
      </c>
      <c r="H43" s="496">
        <f>STREETS!P90</f>
        <v>1016000</v>
      </c>
      <c r="I43" s="496">
        <f>STREETS!Q90</f>
        <v>1535000</v>
      </c>
      <c r="J43" s="496">
        <f>STREETS!R90</f>
        <v>431000</v>
      </c>
      <c r="K43" s="496">
        <f>STREETS!S90</f>
        <v>630000</v>
      </c>
      <c r="L43" s="496">
        <f>STREETS!T90</f>
        <v>736000</v>
      </c>
      <c r="M43" s="496">
        <f>STREETS!U90</f>
        <v>856000</v>
      </c>
      <c r="N43" s="496">
        <f>STREETS!V90</f>
        <v>1168500</v>
      </c>
      <c r="O43" s="496">
        <f>STREETS!W90</f>
        <v>913000</v>
      </c>
      <c r="P43" s="496">
        <f>STREETS!X90</f>
        <v>661000</v>
      </c>
      <c r="Q43" s="496">
        <f>STREETS!Y90</f>
        <v>1125000</v>
      </c>
      <c r="R43" s="496">
        <f>STREETS!Z90</f>
        <v>961000</v>
      </c>
      <c r="S43" s="496">
        <f>STREETS!AA90</f>
        <v>610000</v>
      </c>
    </row>
    <row r="44" spans="2:19" s="704" customFormat="1" ht="15" customHeight="1" x14ac:dyDescent="0.25">
      <c r="B44" s="703"/>
      <c r="D44" s="705"/>
      <c r="E44" s="988"/>
      <c r="F44" s="946"/>
    </row>
    <row r="45" spans="2:19" s="704" customFormat="1" ht="15" customHeight="1" x14ac:dyDescent="0.25">
      <c r="B45" s="703"/>
      <c r="C45" s="705" t="s">
        <v>332</v>
      </c>
      <c r="D45" s="705"/>
      <c r="E45" s="988"/>
      <c r="F45" s="946"/>
    </row>
    <row r="46" spans="2:19" s="233" customFormat="1" ht="15" customHeight="1" x14ac:dyDescent="0.2">
      <c r="B46" s="234" t="s">
        <v>14</v>
      </c>
      <c r="D46" s="235">
        <f>VEHICLE!E14</f>
        <v>12</v>
      </c>
      <c r="E46" s="985" t="s">
        <v>24</v>
      </c>
      <c r="F46" s="942" t="s">
        <v>25</v>
      </c>
      <c r="G46" s="238" t="s">
        <v>26</v>
      </c>
      <c r="H46" s="238" t="s">
        <v>27</v>
      </c>
      <c r="I46" s="238" t="s">
        <v>28</v>
      </c>
      <c r="J46" s="238" t="s">
        <v>127</v>
      </c>
      <c r="K46" s="238" t="s">
        <v>156</v>
      </c>
      <c r="L46" s="238" t="s">
        <v>210</v>
      </c>
      <c r="M46" s="238" t="s">
        <v>211</v>
      </c>
      <c r="N46" s="238" t="s">
        <v>212</v>
      </c>
      <c r="O46" s="238" t="s">
        <v>551</v>
      </c>
      <c r="P46" s="238" t="s">
        <v>552</v>
      </c>
      <c r="Q46" s="238" t="s">
        <v>553</v>
      </c>
      <c r="R46" s="238" t="s">
        <v>554</v>
      </c>
      <c r="S46" s="238" t="s">
        <v>555</v>
      </c>
    </row>
    <row r="47" spans="2:19" s="251" customFormat="1" ht="15" customHeight="1" x14ac:dyDescent="0.2">
      <c r="B47" s="697" t="s">
        <v>319</v>
      </c>
      <c r="D47" s="698"/>
      <c r="E47" s="986">
        <f>VEHICLE!M11</f>
        <v>0</v>
      </c>
      <c r="F47" s="943">
        <f>VEHICLE!N11</f>
        <v>0</v>
      </c>
      <c r="G47" s="699">
        <f>VEHICLE!O11</f>
        <v>0</v>
      </c>
      <c r="H47" s="699">
        <f>VEHICLE!P11</f>
        <v>0</v>
      </c>
      <c r="I47" s="699">
        <f>VEHICLE!Q11</f>
        <v>0</v>
      </c>
      <c r="J47" s="699">
        <f>VEHICLE!R11</f>
        <v>0</v>
      </c>
      <c r="K47" s="699">
        <f>VEHICLE!S11</f>
        <v>0</v>
      </c>
      <c r="L47" s="699">
        <f>VEHICLE!T11</f>
        <v>0</v>
      </c>
      <c r="M47" s="699">
        <f>VEHICLE!U11</f>
        <v>0</v>
      </c>
      <c r="N47" s="699">
        <f>VEHICLE!V11</f>
        <v>0</v>
      </c>
      <c r="O47" s="699">
        <f>VEHICLE!W11</f>
        <v>0</v>
      </c>
      <c r="P47" s="699">
        <f>VEHICLE!X11</f>
        <v>0</v>
      </c>
      <c r="Q47" s="699">
        <f>VEHICLE!Y11</f>
        <v>0</v>
      </c>
      <c r="R47" s="699">
        <f>VEHICLE!Z11</f>
        <v>0</v>
      </c>
      <c r="S47" s="699">
        <f>VEHICLE!AA11</f>
        <v>0</v>
      </c>
    </row>
    <row r="48" spans="2:19" s="253" customFormat="1" ht="15" customHeight="1" x14ac:dyDescent="0.2">
      <c r="B48" s="700" t="s">
        <v>320</v>
      </c>
      <c r="D48" s="701"/>
      <c r="E48" s="987">
        <f>VEHICLE!M12</f>
        <v>0</v>
      </c>
      <c r="F48" s="944">
        <f>VEHICLE!N12</f>
        <v>0</v>
      </c>
      <c r="G48" s="702">
        <f>VEHICLE!O12</f>
        <v>65000</v>
      </c>
      <c r="H48" s="702">
        <f>VEHICLE!P12</f>
        <v>60000</v>
      </c>
      <c r="I48" s="702">
        <f>VEHICLE!Q12</f>
        <v>0</v>
      </c>
      <c r="J48" s="702">
        <f>VEHICLE!R12</f>
        <v>0</v>
      </c>
      <c r="K48" s="702">
        <f>VEHICLE!S12</f>
        <v>0</v>
      </c>
      <c r="L48" s="702">
        <f>VEHICLE!T12</f>
        <v>0</v>
      </c>
      <c r="M48" s="702">
        <f>VEHICLE!U12</f>
        <v>0</v>
      </c>
      <c r="N48" s="702">
        <f>VEHICLE!V12</f>
        <v>0</v>
      </c>
      <c r="O48" s="702">
        <f>VEHICLE!W12</f>
        <v>0</v>
      </c>
      <c r="P48" s="702">
        <f>VEHICLE!X12</f>
        <v>11000</v>
      </c>
      <c r="Q48" s="702">
        <f>VEHICLE!Y12</f>
        <v>10000</v>
      </c>
      <c r="R48" s="702">
        <f>VEHICLE!Z12</f>
        <v>0</v>
      </c>
      <c r="S48" s="702">
        <f>VEHICLE!AA12</f>
        <v>85000</v>
      </c>
    </row>
    <row r="49" spans="2:19" s="271" customFormat="1" ht="15" customHeight="1" x14ac:dyDescent="0.2">
      <c r="B49" s="269" t="s">
        <v>321</v>
      </c>
      <c r="C49" s="260"/>
      <c r="D49" s="270"/>
      <c r="E49" s="990">
        <f>VEHICLE!M13</f>
        <v>0</v>
      </c>
      <c r="F49" s="945">
        <f>VEHICLE!N13</f>
        <v>0</v>
      </c>
      <c r="G49" s="496">
        <f>VEHICLE!O13</f>
        <v>65000</v>
      </c>
      <c r="H49" s="496">
        <f>VEHICLE!P13</f>
        <v>60000</v>
      </c>
      <c r="I49" s="496">
        <f>VEHICLE!Q13</f>
        <v>0</v>
      </c>
      <c r="J49" s="496">
        <f>VEHICLE!R13</f>
        <v>0</v>
      </c>
      <c r="K49" s="496">
        <f>VEHICLE!S13</f>
        <v>0</v>
      </c>
      <c r="L49" s="496">
        <f>VEHICLE!T13</f>
        <v>0</v>
      </c>
      <c r="M49" s="496">
        <f>VEHICLE!U13</f>
        <v>0</v>
      </c>
      <c r="N49" s="496">
        <f>VEHICLE!V13</f>
        <v>0</v>
      </c>
      <c r="O49" s="496">
        <f>VEHICLE!W13</f>
        <v>0</v>
      </c>
      <c r="P49" s="496">
        <f>VEHICLE!X13</f>
        <v>11000</v>
      </c>
      <c r="Q49" s="496">
        <f>VEHICLE!Y13</f>
        <v>10000</v>
      </c>
      <c r="R49" s="496">
        <f>VEHICLE!Z13</f>
        <v>0</v>
      </c>
      <c r="S49" s="496">
        <f>VEHICLE!AA13</f>
        <v>85000</v>
      </c>
    </row>
    <row r="50" spans="2:19" s="704" customFormat="1" ht="15" customHeight="1" x14ac:dyDescent="0.25">
      <c r="B50" s="703"/>
      <c r="D50" s="705"/>
      <c r="E50" s="988"/>
      <c r="F50" s="946"/>
    </row>
    <row r="51" spans="2:19" s="704" customFormat="1" ht="15" customHeight="1" x14ac:dyDescent="0.25">
      <c r="B51" s="703"/>
      <c r="C51" s="705" t="s">
        <v>333</v>
      </c>
      <c r="D51" s="705"/>
      <c r="E51" s="988"/>
      <c r="F51" s="946"/>
    </row>
    <row r="52" spans="2:19" s="233" customFormat="1" ht="15" customHeight="1" x14ac:dyDescent="0.2">
      <c r="B52" s="234" t="s">
        <v>14</v>
      </c>
      <c r="D52" s="235">
        <f>TRAFFIC!E20</f>
        <v>18</v>
      </c>
      <c r="E52" s="985" t="s">
        <v>24</v>
      </c>
      <c r="F52" s="942" t="s">
        <v>25</v>
      </c>
      <c r="G52" s="238" t="s">
        <v>26</v>
      </c>
      <c r="H52" s="238" t="s">
        <v>27</v>
      </c>
      <c r="I52" s="238" t="s">
        <v>28</v>
      </c>
      <c r="J52" s="238" t="s">
        <v>127</v>
      </c>
      <c r="K52" s="238" t="s">
        <v>156</v>
      </c>
      <c r="L52" s="238" t="s">
        <v>210</v>
      </c>
      <c r="M52" s="238" t="s">
        <v>211</v>
      </c>
      <c r="N52" s="238" t="s">
        <v>212</v>
      </c>
      <c r="O52" s="238" t="s">
        <v>551</v>
      </c>
      <c r="P52" s="238" t="s">
        <v>552</v>
      </c>
      <c r="Q52" s="238" t="s">
        <v>553</v>
      </c>
      <c r="R52" s="238" t="s">
        <v>554</v>
      </c>
      <c r="S52" s="238" t="s">
        <v>555</v>
      </c>
    </row>
    <row r="53" spans="2:19" s="251" customFormat="1" ht="15" customHeight="1" x14ac:dyDescent="0.2">
      <c r="B53" s="697" t="s">
        <v>319</v>
      </c>
      <c r="D53" s="698"/>
      <c r="E53" s="986">
        <f>TRAFFIC!M18</f>
        <v>0</v>
      </c>
      <c r="F53" s="943">
        <f>TRAFFIC!N18</f>
        <v>16000</v>
      </c>
      <c r="G53" s="699">
        <f>TRAFFIC!O18</f>
        <v>30000</v>
      </c>
      <c r="H53" s="699">
        <f>TRAFFIC!P18</f>
        <v>0</v>
      </c>
      <c r="I53" s="699">
        <f>TRAFFIC!Q18</f>
        <v>15000</v>
      </c>
      <c r="J53" s="699">
        <f>TRAFFIC!R18</f>
        <v>0</v>
      </c>
      <c r="K53" s="699">
        <f>TRAFFIC!S18</f>
        <v>0</v>
      </c>
      <c r="L53" s="699">
        <f>TRAFFIC!T18</f>
        <v>0</v>
      </c>
      <c r="M53" s="699">
        <f>TRAFFIC!U18</f>
        <v>50000</v>
      </c>
      <c r="N53" s="699">
        <f>TRAFFIC!V18</f>
        <v>0</v>
      </c>
      <c r="O53" s="699">
        <f>TRAFFIC!W18</f>
        <v>34000</v>
      </c>
      <c r="P53" s="699">
        <f>TRAFFIC!X18</f>
        <v>0</v>
      </c>
      <c r="Q53" s="699">
        <f>TRAFFIC!Y18</f>
        <v>30000</v>
      </c>
      <c r="R53" s="699">
        <f>TRAFFIC!Z18</f>
        <v>0</v>
      </c>
      <c r="S53" s="699">
        <f>TRAFFIC!AA18</f>
        <v>0</v>
      </c>
    </row>
    <row r="54" spans="2:19" s="253" customFormat="1" ht="15" customHeight="1" x14ac:dyDescent="0.2">
      <c r="B54" s="700" t="s">
        <v>320</v>
      </c>
      <c r="D54" s="701"/>
      <c r="E54" s="987">
        <f>TRAFFIC!M19</f>
        <v>180000</v>
      </c>
      <c r="F54" s="944">
        <f>TRAFFIC!N19</f>
        <v>16000</v>
      </c>
      <c r="G54" s="702">
        <f>TRAFFIC!O19</f>
        <v>0</v>
      </c>
      <c r="H54" s="702">
        <f>TRAFFIC!P19</f>
        <v>0</v>
      </c>
      <c r="I54" s="702">
        <f>TRAFFIC!Q19</f>
        <v>0</v>
      </c>
      <c r="J54" s="702">
        <f>TRAFFIC!R19</f>
        <v>0</v>
      </c>
      <c r="K54" s="702">
        <f>TRAFFIC!S19</f>
        <v>0</v>
      </c>
      <c r="L54" s="702">
        <f>TRAFFIC!T19</f>
        <v>0</v>
      </c>
      <c r="M54" s="702">
        <f>TRAFFIC!U19</f>
        <v>150000</v>
      </c>
      <c r="N54" s="702">
        <f>TRAFFIC!V19</f>
        <v>0</v>
      </c>
      <c r="O54" s="702">
        <f>TRAFFIC!W19</f>
        <v>0</v>
      </c>
      <c r="P54" s="702">
        <f>TRAFFIC!X19</f>
        <v>0</v>
      </c>
      <c r="Q54" s="702">
        <f>TRAFFIC!Y19</f>
        <v>16000</v>
      </c>
      <c r="R54" s="702">
        <f>TRAFFIC!Z19</f>
        <v>50000</v>
      </c>
      <c r="S54" s="702">
        <f>TRAFFIC!AA19</f>
        <v>0</v>
      </c>
    </row>
    <row r="55" spans="2:19" s="271" customFormat="1" ht="15" customHeight="1" x14ac:dyDescent="0.2">
      <c r="B55" s="269" t="s">
        <v>321</v>
      </c>
      <c r="C55" s="260"/>
      <c r="D55" s="270"/>
      <c r="E55" s="990">
        <f>TRAFFIC!M20</f>
        <v>180000</v>
      </c>
      <c r="F55" s="945">
        <f>TRAFFIC!N20</f>
        <v>32000</v>
      </c>
      <c r="G55" s="496">
        <f>TRAFFIC!O20</f>
        <v>30000</v>
      </c>
      <c r="H55" s="496">
        <f>TRAFFIC!P20</f>
        <v>0</v>
      </c>
      <c r="I55" s="496">
        <f>TRAFFIC!Q20</f>
        <v>15000</v>
      </c>
      <c r="J55" s="496">
        <f>TRAFFIC!R20</f>
        <v>0</v>
      </c>
      <c r="K55" s="496">
        <f>TRAFFIC!S20</f>
        <v>0</v>
      </c>
      <c r="L55" s="496">
        <f>TRAFFIC!T20</f>
        <v>0</v>
      </c>
      <c r="M55" s="496">
        <f>TRAFFIC!U20</f>
        <v>200000</v>
      </c>
      <c r="N55" s="496">
        <f>TRAFFIC!V20</f>
        <v>0</v>
      </c>
      <c r="O55" s="496">
        <f>TRAFFIC!W20</f>
        <v>34000</v>
      </c>
      <c r="P55" s="496">
        <f>TRAFFIC!X20</f>
        <v>0</v>
      </c>
      <c r="Q55" s="496">
        <f>TRAFFIC!Y20</f>
        <v>46000</v>
      </c>
      <c r="R55" s="496">
        <f>TRAFFIC!Z20</f>
        <v>50000</v>
      </c>
      <c r="S55" s="496">
        <f>TRAFFIC!AA20</f>
        <v>0</v>
      </c>
    </row>
    <row r="56" spans="2:19" s="704" customFormat="1" ht="15" customHeight="1" x14ac:dyDescent="0.25">
      <c r="B56" s="703"/>
      <c r="D56" s="705"/>
      <c r="E56" s="988"/>
      <c r="F56" s="946"/>
    </row>
    <row r="57" spans="2:19" s="704" customFormat="1" ht="15" customHeight="1" x14ac:dyDescent="0.25">
      <c r="B57" s="703"/>
      <c r="C57" s="705" t="s">
        <v>334</v>
      </c>
      <c r="D57" s="705"/>
      <c r="E57" s="988"/>
      <c r="F57" s="946"/>
    </row>
    <row r="58" spans="2:19" s="233" customFormat="1" ht="15" customHeight="1" x14ac:dyDescent="0.2">
      <c r="B58" s="234" t="s">
        <v>14</v>
      </c>
      <c r="D58" s="235">
        <f>WWT!E39</f>
        <v>31</v>
      </c>
      <c r="E58" s="985" t="s">
        <v>24</v>
      </c>
      <c r="F58" s="942" t="s">
        <v>25</v>
      </c>
      <c r="G58" s="238" t="s">
        <v>26</v>
      </c>
      <c r="H58" s="238" t="s">
        <v>27</v>
      </c>
      <c r="I58" s="238" t="s">
        <v>28</v>
      </c>
      <c r="J58" s="238" t="s">
        <v>127</v>
      </c>
      <c r="K58" s="238" t="s">
        <v>156</v>
      </c>
      <c r="L58" s="238" t="s">
        <v>210</v>
      </c>
      <c r="M58" s="238" t="s">
        <v>211</v>
      </c>
      <c r="N58" s="238" t="s">
        <v>212</v>
      </c>
      <c r="O58" s="238" t="s">
        <v>551</v>
      </c>
      <c r="P58" s="238" t="s">
        <v>552</v>
      </c>
      <c r="Q58" s="238" t="s">
        <v>553</v>
      </c>
      <c r="R58" s="238" t="s">
        <v>554</v>
      </c>
      <c r="S58" s="238" t="s">
        <v>555</v>
      </c>
    </row>
    <row r="59" spans="2:19" s="251" customFormat="1" ht="15" customHeight="1" x14ac:dyDescent="0.2">
      <c r="B59" s="697" t="s">
        <v>319</v>
      </c>
      <c r="D59" s="698"/>
      <c r="E59" s="986">
        <f>WWT!M37</f>
        <v>180000</v>
      </c>
      <c r="F59" s="943">
        <f>WWT!N37</f>
        <v>135000</v>
      </c>
      <c r="G59" s="699">
        <f>WWT!O37</f>
        <v>35000</v>
      </c>
      <c r="H59" s="699">
        <f>WWT!P37</f>
        <v>0</v>
      </c>
      <c r="I59" s="699">
        <f>WWT!Q37</f>
        <v>180000</v>
      </c>
      <c r="J59" s="699">
        <f>WWT!R37</f>
        <v>0</v>
      </c>
      <c r="K59" s="699">
        <f>WWT!S37</f>
        <v>70000</v>
      </c>
      <c r="L59" s="699">
        <f>WWT!T37</f>
        <v>0</v>
      </c>
      <c r="M59" s="699">
        <f>WWT!U37</f>
        <v>38000</v>
      </c>
      <c r="N59" s="699">
        <f>WWT!V37</f>
        <v>135000</v>
      </c>
      <c r="O59" s="699">
        <f>WWT!W37</f>
        <v>160000</v>
      </c>
      <c r="P59" s="699">
        <f>WWT!X37</f>
        <v>10000</v>
      </c>
      <c r="Q59" s="699">
        <f>WWT!Y37</f>
        <v>0</v>
      </c>
      <c r="R59" s="699">
        <f>WWT!Z37</f>
        <v>0</v>
      </c>
      <c r="S59" s="699">
        <f>WWT!AA37</f>
        <v>0</v>
      </c>
    </row>
    <row r="60" spans="2:19" s="253" customFormat="1" ht="15" customHeight="1" x14ac:dyDescent="0.2">
      <c r="B60" s="700" t="s">
        <v>320</v>
      </c>
      <c r="D60" s="701"/>
      <c r="E60" s="987">
        <f>WWT!M38</f>
        <v>235000</v>
      </c>
      <c r="F60" s="944">
        <f>WWT!N38</f>
        <v>35000</v>
      </c>
      <c r="G60" s="702">
        <f>WWT!O38</f>
        <v>340000</v>
      </c>
      <c r="H60" s="702">
        <f>WWT!P38</f>
        <v>255000</v>
      </c>
      <c r="I60" s="702">
        <f>WWT!Q38</f>
        <v>0</v>
      </c>
      <c r="J60" s="702">
        <f>WWT!R38</f>
        <v>138000</v>
      </c>
      <c r="K60" s="702">
        <f>WWT!S38</f>
        <v>60000</v>
      </c>
      <c r="L60" s="702">
        <f>WWT!T38</f>
        <v>0</v>
      </c>
      <c r="M60" s="702">
        <f>WWT!U38</f>
        <v>270000</v>
      </c>
      <c r="N60" s="702">
        <f>WWT!V38</f>
        <v>123000</v>
      </c>
      <c r="O60" s="702">
        <f>WWT!W38</f>
        <v>265000</v>
      </c>
      <c r="P60" s="702">
        <f>WWT!X38</f>
        <v>0</v>
      </c>
      <c r="Q60" s="702">
        <f>WWT!Y38</f>
        <v>0</v>
      </c>
      <c r="R60" s="702">
        <f>WWT!Z38</f>
        <v>0</v>
      </c>
      <c r="S60" s="702">
        <f>WWT!AA38</f>
        <v>0</v>
      </c>
    </row>
    <row r="61" spans="2:19" s="271" customFormat="1" ht="15" customHeight="1" x14ac:dyDescent="0.2">
      <c r="B61" s="269" t="s">
        <v>321</v>
      </c>
      <c r="C61" s="260"/>
      <c r="D61" s="270"/>
      <c r="E61" s="990">
        <f>WWT!M39</f>
        <v>415000</v>
      </c>
      <c r="F61" s="945">
        <f>WWT!N39</f>
        <v>170000</v>
      </c>
      <c r="G61" s="496">
        <f>WWT!O39</f>
        <v>375000</v>
      </c>
      <c r="H61" s="496">
        <f>WWT!P39</f>
        <v>255000</v>
      </c>
      <c r="I61" s="496">
        <f>WWT!Q39</f>
        <v>180000</v>
      </c>
      <c r="J61" s="496">
        <f>WWT!R39</f>
        <v>138000</v>
      </c>
      <c r="K61" s="496">
        <f>WWT!S39</f>
        <v>130000</v>
      </c>
      <c r="L61" s="496">
        <f>WWT!T39</f>
        <v>0</v>
      </c>
      <c r="M61" s="496">
        <f>WWT!U39</f>
        <v>308000</v>
      </c>
      <c r="N61" s="496">
        <f>WWT!V39</f>
        <v>258000</v>
      </c>
      <c r="O61" s="496">
        <f>WWT!W39</f>
        <v>425000</v>
      </c>
      <c r="P61" s="496">
        <f>WWT!X39</f>
        <v>10000</v>
      </c>
      <c r="Q61" s="496">
        <f>WWT!Y39</f>
        <v>0</v>
      </c>
      <c r="R61" s="496">
        <f>WWT!Z39</f>
        <v>0</v>
      </c>
      <c r="S61" s="496">
        <f>WWT!AA39</f>
        <v>0</v>
      </c>
    </row>
    <row r="62" spans="2:19" s="704" customFormat="1" ht="15" customHeight="1" x14ac:dyDescent="0.25">
      <c r="B62" s="703"/>
      <c r="D62" s="705"/>
      <c r="E62" s="988"/>
      <c r="F62" s="946"/>
    </row>
    <row r="63" spans="2:19" s="704" customFormat="1" ht="15" customHeight="1" x14ac:dyDescent="0.25">
      <c r="B63" s="703"/>
      <c r="C63" s="705" t="s">
        <v>155</v>
      </c>
      <c r="D63" s="705"/>
      <c r="E63" s="988"/>
      <c r="F63" s="946"/>
    </row>
    <row r="64" spans="2:19" s="233" customFormat="1" ht="15" customHeight="1" x14ac:dyDescent="0.2">
      <c r="B64" s="234" t="s">
        <v>14</v>
      </c>
      <c r="D64" s="235">
        <f>CEMETERY!E25</f>
        <v>25</v>
      </c>
      <c r="E64" s="985" t="s">
        <v>24</v>
      </c>
      <c r="F64" s="942" t="s">
        <v>25</v>
      </c>
      <c r="G64" s="238" t="s">
        <v>26</v>
      </c>
      <c r="H64" s="238" t="s">
        <v>27</v>
      </c>
      <c r="I64" s="238" t="s">
        <v>28</v>
      </c>
      <c r="J64" s="238" t="s">
        <v>127</v>
      </c>
      <c r="K64" s="238" t="s">
        <v>156</v>
      </c>
      <c r="L64" s="238" t="s">
        <v>210</v>
      </c>
      <c r="M64" s="238" t="s">
        <v>211</v>
      </c>
      <c r="N64" s="238" t="s">
        <v>212</v>
      </c>
      <c r="O64" s="238" t="s">
        <v>551</v>
      </c>
      <c r="P64" s="238" t="s">
        <v>552</v>
      </c>
      <c r="Q64" s="238" t="s">
        <v>553</v>
      </c>
      <c r="R64" s="238" t="s">
        <v>554</v>
      </c>
      <c r="S64" s="238" t="s">
        <v>555</v>
      </c>
    </row>
    <row r="65" spans="2:19" s="251" customFormat="1" ht="15" customHeight="1" x14ac:dyDescent="0.2">
      <c r="B65" s="697" t="s">
        <v>319</v>
      </c>
      <c r="D65" s="698"/>
      <c r="E65" s="986">
        <f>CEMETERY!M23</f>
        <v>0</v>
      </c>
      <c r="F65" s="943">
        <f>CEMETERY!N23</f>
        <v>0</v>
      </c>
      <c r="G65" s="699">
        <f>CEMETERY!O23</f>
        <v>0</v>
      </c>
      <c r="H65" s="699">
        <f>CEMETERY!P23</f>
        <v>0</v>
      </c>
      <c r="I65" s="699">
        <f>CEMETERY!Q23</f>
        <v>0</v>
      </c>
      <c r="J65" s="699">
        <f>CEMETERY!R23</f>
        <v>0</v>
      </c>
      <c r="K65" s="699">
        <f>CEMETERY!S23</f>
        <v>0</v>
      </c>
      <c r="L65" s="699">
        <f>CEMETERY!T23</f>
        <v>0</v>
      </c>
      <c r="M65" s="699">
        <f>CEMETERY!U23</f>
        <v>0</v>
      </c>
      <c r="N65" s="699">
        <f>CEMETERY!V23</f>
        <v>0</v>
      </c>
      <c r="O65" s="699">
        <f>CEMETERY!W23</f>
        <v>0</v>
      </c>
      <c r="P65" s="699">
        <f>CEMETERY!X23</f>
        <v>0</v>
      </c>
      <c r="Q65" s="699">
        <f>CEMETERY!Y23</f>
        <v>0</v>
      </c>
      <c r="R65" s="699">
        <f>CEMETERY!Z23</f>
        <v>0</v>
      </c>
      <c r="S65" s="699">
        <f>CEMETERY!AA23</f>
        <v>0</v>
      </c>
    </row>
    <row r="66" spans="2:19" s="253" customFormat="1" ht="15" customHeight="1" x14ac:dyDescent="0.2">
      <c r="B66" s="700" t="s">
        <v>320</v>
      </c>
      <c r="D66" s="701"/>
      <c r="E66" s="987">
        <f>CEMETERY!M24</f>
        <v>0</v>
      </c>
      <c r="F66" s="944">
        <f>CEMETERY!N24</f>
        <v>45000</v>
      </c>
      <c r="G66" s="702">
        <f>CEMETERY!O24</f>
        <v>70000</v>
      </c>
      <c r="H66" s="702">
        <f>CEMETERY!P24</f>
        <v>45000</v>
      </c>
      <c r="I66" s="702">
        <f>CEMETERY!Q24</f>
        <v>30000</v>
      </c>
      <c r="J66" s="702">
        <f>CEMETERY!R24</f>
        <v>81000</v>
      </c>
      <c r="K66" s="702">
        <f>CEMETERY!S24</f>
        <v>29000</v>
      </c>
      <c r="L66" s="702">
        <f>CEMETERY!T24</f>
        <v>40000</v>
      </c>
      <c r="M66" s="702">
        <f>CEMETERY!U24</f>
        <v>40000</v>
      </c>
      <c r="N66" s="702">
        <f>CEMETERY!V24</f>
        <v>155000</v>
      </c>
      <c r="O66" s="702">
        <f>CEMETERY!W24</f>
        <v>30000</v>
      </c>
      <c r="P66" s="702">
        <f>CEMETERY!X24</f>
        <v>54000</v>
      </c>
      <c r="Q66" s="702">
        <f>CEMETERY!Y24</f>
        <v>45000</v>
      </c>
      <c r="R66" s="702">
        <f>CEMETERY!Z24</f>
        <v>25000</v>
      </c>
      <c r="S66" s="702">
        <f>CEMETERY!AA24</f>
        <v>25000</v>
      </c>
    </row>
    <row r="67" spans="2:19" s="271" customFormat="1" ht="15" customHeight="1" x14ac:dyDescent="0.2">
      <c r="B67" s="269" t="s">
        <v>321</v>
      </c>
      <c r="C67" s="260"/>
      <c r="D67" s="270"/>
      <c r="E67" s="990">
        <f>CEMETERY!M25</f>
        <v>0</v>
      </c>
      <c r="F67" s="945">
        <f>CEMETERY!N25</f>
        <v>45000</v>
      </c>
      <c r="G67" s="496">
        <f>CEMETERY!O25</f>
        <v>70000</v>
      </c>
      <c r="H67" s="496">
        <f>CEMETERY!P25</f>
        <v>45000</v>
      </c>
      <c r="I67" s="496">
        <f>CEMETERY!Q25</f>
        <v>30000</v>
      </c>
      <c r="J67" s="496">
        <f>CEMETERY!R25</f>
        <v>81000</v>
      </c>
      <c r="K67" s="496">
        <f>CEMETERY!S25</f>
        <v>29000</v>
      </c>
      <c r="L67" s="496">
        <f>CEMETERY!T25</f>
        <v>40000</v>
      </c>
      <c r="M67" s="496">
        <f>CEMETERY!U25</f>
        <v>40000</v>
      </c>
      <c r="N67" s="496">
        <f>CEMETERY!V25</f>
        <v>155000</v>
      </c>
      <c r="O67" s="496">
        <f>CEMETERY!W25</f>
        <v>30000</v>
      </c>
      <c r="P67" s="496">
        <f>CEMETERY!X25</f>
        <v>54000</v>
      </c>
      <c r="Q67" s="496">
        <f>CEMETERY!Y25</f>
        <v>45000</v>
      </c>
      <c r="R67" s="496">
        <f>CEMETERY!Z25</f>
        <v>25000</v>
      </c>
      <c r="S67" s="496">
        <f>CEMETERY!AA25</f>
        <v>25000</v>
      </c>
    </row>
    <row r="68" spans="2:19" s="704" customFormat="1" ht="15" customHeight="1" x14ac:dyDescent="0.25">
      <c r="B68" s="703"/>
      <c r="D68" s="705"/>
      <c r="E68" s="988"/>
      <c r="F68" s="946"/>
    </row>
    <row r="69" spans="2:19" s="705" customFormat="1" ht="15" customHeight="1" x14ac:dyDescent="0.25">
      <c r="B69" s="706"/>
      <c r="C69" s="705" t="s">
        <v>35</v>
      </c>
      <c r="E69" s="989"/>
      <c r="F69" s="947"/>
    </row>
    <row r="70" spans="2:19" s="233" customFormat="1" ht="15" customHeight="1" x14ac:dyDescent="0.2">
      <c r="B70" s="234" t="s">
        <v>14</v>
      </c>
      <c r="D70" s="235">
        <f>PARKS!E87</f>
        <v>108</v>
      </c>
      <c r="E70" s="985" t="s">
        <v>24</v>
      </c>
      <c r="F70" s="942" t="s">
        <v>25</v>
      </c>
      <c r="G70" s="238" t="s">
        <v>26</v>
      </c>
      <c r="H70" s="238" t="s">
        <v>27</v>
      </c>
      <c r="I70" s="238" t="s">
        <v>28</v>
      </c>
      <c r="J70" s="238" t="s">
        <v>127</v>
      </c>
      <c r="K70" s="238" t="s">
        <v>156</v>
      </c>
      <c r="L70" s="238" t="s">
        <v>210</v>
      </c>
      <c r="M70" s="238" t="s">
        <v>211</v>
      </c>
      <c r="N70" s="238" t="s">
        <v>212</v>
      </c>
      <c r="O70" s="238" t="s">
        <v>551</v>
      </c>
      <c r="P70" s="238" t="s">
        <v>552</v>
      </c>
      <c r="Q70" s="238" t="s">
        <v>553</v>
      </c>
      <c r="R70" s="238" t="s">
        <v>554</v>
      </c>
      <c r="S70" s="238" t="s">
        <v>555</v>
      </c>
    </row>
    <row r="71" spans="2:19" s="251" customFormat="1" ht="15" customHeight="1" x14ac:dyDescent="0.2">
      <c r="B71" s="697" t="s">
        <v>319</v>
      </c>
      <c r="D71" s="698"/>
      <c r="E71" s="986">
        <f>SUM(PARKS!M85)</f>
        <v>200000</v>
      </c>
      <c r="F71" s="943">
        <f>SUM(PARKS!N85)</f>
        <v>202500</v>
      </c>
      <c r="G71" s="699">
        <f>SUM(PARKS!O85)</f>
        <v>120000</v>
      </c>
      <c r="H71" s="699">
        <f>SUM(PARKS!P85)</f>
        <v>0</v>
      </c>
      <c r="I71" s="699">
        <f>SUM(PARKS!Q85)</f>
        <v>0</v>
      </c>
      <c r="J71" s="699">
        <f>SUM(PARKS!R85)</f>
        <v>0</v>
      </c>
      <c r="K71" s="699">
        <f>SUM(PARKS!S85)</f>
        <v>32000</v>
      </c>
      <c r="L71" s="699">
        <f>SUM(PARKS!T85)</f>
        <v>0</v>
      </c>
      <c r="M71" s="699">
        <f>SUM(PARKS!U85)</f>
        <v>30000</v>
      </c>
      <c r="N71" s="699">
        <f>SUM(PARKS!V85)</f>
        <v>30000</v>
      </c>
      <c r="O71" s="699">
        <f>SUM(PARKS!W85)</f>
        <v>65000</v>
      </c>
      <c r="P71" s="699">
        <f>SUM(PARKS!X85)</f>
        <v>0</v>
      </c>
      <c r="Q71" s="699">
        <f>SUM(PARKS!Y85)</f>
        <v>0</v>
      </c>
      <c r="R71" s="699">
        <f>SUM(PARKS!Z85)</f>
        <v>0</v>
      </c>
      <c r="S71" s="699">
        <f>SUM(PARKS!AA85)</f>
        <v>0</v>
      </c>
    </row>
    <row r="72" spans="2:19" s="253" customFormat="1" ht="15" customHeight="1" x14ac:dyDescent="0.2">
      <c r="B72" s="700" t="s">
        <v>320</v>
      </c>
      <c r="D72" s="701"/>
      <c r="E72" s="987">
        <f>PARKS!M86</f>
        <v>41000</v>
      </c>
      <c r="F72" s="944">
        <f>PARKS!N86</f>
        <v>993000</v>
      </c>
      <c r="G72" s="702">
        <f>PARKS!O86</f>
        <v>350000</v>
      </c>
      <c r="H72" s="702">
        <f>PARKS!P86</f>
        <v>208000</v>
      </c>
      <c r="I72" s="702">
        <f>PARKS!Q86</f>
        <v>82000</v>
      </c>
      <c r="J72" s="702">
        <f>PARKS!R86</f>
        <v>0</v>
      </c>
      <c r="K72" s="702">
        <f>PARKS!S86</f>
        <v>55000</v>
      </c>
      <c r="L72" s="702">
        <f>PARKS!T86</f>
        <v>121000</v>
      </c>
      <c r="M72" s="702">
        <f>PARKS!U86</f>
        <v>140000</v>
      </c>
      <c r="N72" s="702">
        <f>PARKS!V86</f>
        <v>100000</v>
      </c>
      <c r="O72" s="702">
        <f>PARKS!W86</f>
        <v>186000</v>
      </c>
      <c r="P72" s="702">
        <f>PARKS!X86</f>
        <v>0</v>
      </c>
      <c r="Q72" s="702">
        <f>PARKS!Y86</f>
        <v>86000</v>
      </c>
      <c r="R72" s="702">
        <f>PARKS!Z86</f>
        <v>280000</v>
      </c>
      <c r="S72" s="702">
        <f>PARKS!AA86</f>
        <v>145000</v>
      </c>
    </row>
    <row r="73" spans="2:19" s="271" customFormat="1" ht="15" customHeight="1" x14ac:dyDescent="0.2">
      <c r="B73" s="269" t="s">
        <v>321</v>
      </c>
      <c r="C73" s="260"/>
      <c r="D73" s="270"/>
      <c r="E73" s="990">
        <f>PARKS!M87</f>
        <v>241000</v>
      </c>
      <c r="F73" s="945">
        <f>PARKS!N87</f>
        <v>1195500</v>
      </c>
      <c r="G73" s="496">
        <f>PARKS!O87</f>
        <v>470000</v>
      </c>
      <c r="H73" s="496">
        <f>PARKS!P87</f>
        <v>208000</v>
      </c>
      <c r="I73" s="496">
        <f>PARKS!Q87</f>
        <v>82000</v>
      </c>
      <c r="J73" s="496">
        <f>PARKS!R87</f>
        <v>0</v>
      </c>
      <c r="K73" s="496">
        <f>PARKS!S87</f>
        <v>87000</v>
      </c>
      <c r="L73" s="496">
        <f>PARKS!T87</f>
        <v>121000</v>
      </c>
      <c r="M73" s="496">
        <f>PARKS!U87</f>
        <v>170000</v>
      </c>
      <c r="N73" s="496">
        <f>PARKS!V87</f>
        <v>130000</v>
      </c>
      <c r="O73" s="496">
        <f>PARKS!W87</f>
        <v>251000</v>
      </c>
      <c r="P73" s="496">
        <f>PARKS!X87</f>
        <v>0</v>
      </c>
      <c r="Q73" s="496">
        <f>PARKS!Y87</f>
        <v>86000</v>
      </c>
      <c r="R73" s="496">
        <f>PARKS!Z87</f>
        <v>280000</v>
      </c>
      <c r="S73" s="496">
        <f>PARKS!AA87</f>
        <v>145000</v>
      </c>
    </row>
    <row r="74" spans="2:19" s="704" customFormat="1" ht="15" customHeight="1" x14ac:dyDescent="0.25">
      <c r="B74" s="703"/>
      <c r="D74" s="705"/>
      <c r="E74" s="988"/>
      <c r="F74" s="946"/>
    </row>
    <row r="75" spans="2:19" s="705" customFormat="1" ht="15" customHeight="1" x14ac:dyDescent="0.25">
      <c r="B75" s="706"/>
      <c r="C75" s="705" t="s">
        <v>335</v>
      </c>
      <c r="E75" s="989"/>
      <c r="F75" s="947"/>
    </row>
    <row r="76" spans="2:19" s="233" customFormat="1" ht="15" customHeight="1" x14ac:dyDescent="0.2">
      <c r="B76" s="234" t="s">
        <v>14</v>
      </c>
      <c r="D76" s="235">
        <f>PARKING!E20</f>
        <v>11</v>
      </c>
      <c r="E76" s="985" t="s">
        <v>24</v>
      </c>
      <c r="F76" s="942" t="s">
        <v>25</v>
      </c>
      <c r="G76" s="238" t="s">
        <v>26</v>
      </c>
      <c r="H76" s="238" t="s">
        <v>27</v>
      </c>
      <c r="I76" s="238" t="s">
        <v>28</v>
      </c>
      <c r="J76" s="238" t="s">
        <v>127</v>
      </c>
      <c r="K76" s="238" t="s">
        <v>156</v>
      </c>
      <c r="L76" s="238" t="s">
        <v>210</v>
      </c>
      <c r="M76" s="238" t="s">
        <v>211</v>
      </c>
      <c r="N76" s="238" t="s">
        <v>212</v>
      </c>
      <c r="O76" s="238" t="s">
        <v>551</v>
      </c>
      <c r="P76" s="238" t="s">
        <v>552</v>
      </c>
      <c r="Q76" s="238" t="s">
        <v>553</v>
      </c>
      <c r="R76" s="238" t="s">
        <v>554</v>
      </c>
      <c r="S76" s="238" t="s">
        <v>555</v>
      </c>
    </row>
    <row r="77" spans="2:19" s="251" customFormat="1" ht="15" customHeight="1" x14ac:dyDescent="0.2">
      <c r="B77" s="697" t="s">
        <v>319</v>
      </c>
      <c r="D77" s="698"/>
      <c r="E77" s="986">
        <f>PARKING!M18</f>
        <v>0</v>
      </c>
      <c r="F77" s="943">
        <f>PARKING!N18</f>
        <v>32000</v>
      </c>
      <c r="G77" s="699">
        <f>PARKING!O18</f>
        <v>82000</v>
      </c>
      <c r="H77" s="699">
        <f>PARKING!P18</f>
        <v>114000</v>
      </c>
      <c r="I77" s="699">
        <f>PARKING!Q18</f>
        <v>82000</v>
      </c>
      <c r="J77" s="699">
        <f>PARKING!R18</f>
        <v>32000</v>
      </c>
      <c r="K77" s="699">
        <f>PARKING!S18</f>
        <v>0</v>
      </c>
      <c r="L77" s="699">
        <f>PARKING!T18</f>
        <v>0</v>
      </c>
      <c r="M77" s="699">
        <f>PARKING!U18</f>
        <v>32000</v>
      </c>
      <c r="N77" s="699">
        <f>PARKING!V18</f>
        <v>32000</v>
      </c>
      <c r="O77" s="699">
        <f>PARKING!W18</f>
        <v>44000</v>
      </c>
      <c r="P77" s="699">
        <f>PARKING!X18</f>
        <v>32000</v>
      </c>
      <c r="Q77" s="699">
        <f>PARKING!Y18</f>
        <v>50000</v>
      </c>
      <c r="R77" s="699">
        <f>PARKING!Z18</f>
        <v>50000</v>
      </c>
      <c r="S77" s="699">
        <f>PARKING!AA18</f>
        <v>50000</v>
      </c>
    </row>
    <row r="78" spans="2:19" s="253" customFormat="1" ht="15" customHeight="1" x14ac:dyDescent="0.2">
      <c r="B78" s="700" t="s">
        <v>320</v>
      </c>
      <c r="D78" s="701"/>
      <c r="E78" s="987">
        <f>PARKING!M19</f>
        <v>0</v>
      </c>
      <c r="F78" s="944">
        <f>PARKING!N19</f>
        <v>0</v>
      </c>
      <c r="G78" s="702">
        <f>PARKING!O19</f>
        <v>0</v>
      </c>
      <c r="H78" s="702">
        <f>PARKING!P19</f>
        <v>0</v>
      </c>
      <c r="I78" s="702">
        <f>PARKING!Q19</f>
        <v>0</v>
      </c>
      <c r="J78" s="702">
        <f>PARKING!R19</f>
        <v>18000</v>
      </c>
      <c r="K78" s="702">
        <f>PARKING!S19</f>
        <v>0</v>
      </c>
      <c r="L78" s="702">
        <f>PARKING!T19</f>
        <v>18000</v>
      </c>
      <c r="M78" s="702">
        <f>PARKING!U19</f>
        <v>0</v>
      </c>
      <c r="N78" s="702">
        <f>PARKING!V19</f>
        <v>0</v>
      </c>
      <c r="O78" s="702">
        <f>PARKING!W19</f>
        <v>0</v>
      </c>
      <c r="P78" s="702">
        <f>PARKING!X19</f>
        <v>0</v>
      </c>
      <c r="Q78" s="702">
        <f>PARKING!Y19</f>
        <v>0</v>
      </c>
      <c r="R78" s="702">
        <f>PARKING!Z19</f>
        <v>0</v>
      </c>
      <c r="S78" s="702">
        <f>PARKING!AA19</f>
        <v>0</v>
      </c>
    </row>
    <row r="79" spans="2:19" s="271" customFormat="1" ht="15" customHeight="1" x14ac:dyDescent="0.2">
      <c r="B79" s="269" t="s">
        <v>321</v>
      </c>
      <c r="C79" s="260"/>
      <c r="D79" s="270"/>
      <c r="E79" s="990">
        <f>PARKING!M20</f>
        <v>0</v>
      </c>
      <c r="F79" s="945">
        <f>PARKING!N20</f>
        <v>32000</v>
      </c>
      <c r="G79" s="496">
        <f>PARKING!O20</f>
        <v>82000</v>
      </c>
      <c r="H79" s="496">
        <f>PARKING!P20</f>
        <v>114000</v>
      </c>
      <c r="I79" s="496">
        <f>PARKING!Q20</f>
        <v>82000</v>
      </c>
      <c r="J79" s="496">
        <f>PARKING!R20</f>
        <v>50000</v>
      </c>
      <c r="K79" s="496">
        <f>PARKING!S20</f>
        <v>0</v>
      </c>
      <c r="L79" s="496">
        <f>PARKING!T20</f>
        <v>18000</v>
      </c>
      <c r="M79" s="496">
        <f>PARKING!U20</f>
        <v>32000</v>
      </c>
      <c r="N79" s="496">
        <f>PARKING!V20</f>
        <v>32000</v>
      </c>
      <c r="O79" s="496">
        <f>PARKING!W20</f>
        <v>44000</v>
      </c>
      <c r="P79" s="496">
        <f>PARKING!X20</f>
        <v>32000</v>
      </c>
      <c r="Q79" s="496">
        <f>PARKING!Y20</f>
        <v>50000</v>
      </c>
      <c r="R79" s="496">
        <f>PARKING!Z20</f>
        <v>50000</v>
      </c>
      <c r="S79" s="496">
        <f>PARKING!AA20</f>
        <v>50000</v>
      </c>
    </row>
    <row r="80" spans="2:19" s="704" customFormat="1" ht="15" customHeight="1" x14ac:dyDescent="0.25">
      <c r="B80" s="703"/>
      <c r="D80" s="705"/>
      <c r="E80" s="988"/>
      <c r="F80" s="946"/>
    </row>
    <row r="81" spans="2:19" s="705" customFormat="1" ht="15" customHeight="1" x14ac:dyDescent="0.25">
      <c r="B81" s="706"/>
      <c r="C81" s="705" t="s">
        <v>336</v>
      </c>
      <c r="E81" s="989"/>
      <c r="F81" s="947"/>
    </row>
    <row r="82" spans="2:19" s="233" customFormat="1" ht="15" customHeight="1" x14ac:dyDescent="0.2">
      <c r="B82" s="234" t="s">
        <v>14</v>
      </c>
      <c r="D82" s="235">
        <f>SUM(D76,D70,D64,D58,D52,D46,D40,D34,D28,D22,D16,D10,D4)</f>
        <v>415</v>
      </c>
      <c r="E82" s="985" t="s">
        <v>24</v>
      </c>
      <c r="F82" s="942" t="s">
        <v>25</v>
      </c>
      <c r="G82" s="238" t="s">
        <v>26</v>
      </c>
      <c r="H82" s="238" t="s">
        <v>27</v>
      </c>
      <c r="I82" s="238" t="s">
        <v>28</v>
      </c>
      <c r="J82" s="238" t="s">
        <v>127</v>
      </c>
      <c r="K82" s="238" t="s">
        <v>156</v>
      </c>
      <c r="L82" s="238" t="s">
        <v>210</v>
      </c>
      <c r="M82" s="238" t="s">
        <v>211</v>
      </c>
      <c r="N82" s="238" t="s">
        <v>212</v>
      </c>
      <c r="O82" s="238" t="s">
        <v>551</v>
      </c>
      <c r="P82" s="238" t="s">
        <v>552</v>
      </c>
      <c r="Q82" s="238" t="s">
        <v>553</v>
      </c>
      <c r="R82" s="238" t="s">
        <v>554</v>
      </c>
      <c r="S82" s="238" t="s">
        <v>555</v>
      </c>
    </row>
    <row r="83" spans="2:19" s="251" customFormat="1" ht="15" customHeight="1" x14ac:dyDescent="0.2">
      <c r="B83" s="697" t="s">
        <v>319</v>
      </c>
      <c r="D83" s="698"/>
      <c r="E83" s="986">
        <f t="shared" ref="E83:S83" si="0">SUM(E77,E71,E65,E59,E53,E47,E41,E35,E29,E23,E17,E11,E5)</f>
        <v>844000</v>
      </c>
      <c r="F83" s="943">
        <f t="shared" si="0"/>
        <v>1025500</v>
      </c>
      <c r="G83" s="699">
        <f>SUM(G77,G71,G65,G59,G53,G47,G41,G35,G29,G23,G17,G11,G5)</f>
        <v>822000</v>
      </c>
      <c r="H83" s="699">
        <f t="shared" si="0"/>
        <v>990000</v>
      </c>
      <c r="I83" s="699">
        <f t="shared" si="0"/>
        <v>872000</v>
      </c>
      <c r="J83" s="699">
        <f t="shared" si="0"/>
        <v>622000</v>
      </c>
      <c r="K83" s="699">
        <f t="shared" si="0"/>
        <v>642000</v>
      </c>
      <c r="L83" s="699">
        <f t="shared" si="0"/>
        <v>490000</v>
      </c>
      <c r="M83" s="699">
        <f t="shared" si="0"/>
        <v>826000</v>
      </c>
      <c r="N83" s="699">
        <f t="shared" si="0"/>
        <v>1222000</v>
      </c>
      <c r="O83" s="699">
        <f t="shared" si="0"/>
        <v>756000</v>
      </c>
      <c r="P83" s="699">
        <f t="shared" si="0"/>
        <v>607000</v>
      </c>
      <c r="Q83" s="699">
        <f t="shared" si="0"/>
        <v>735000</v>
      </c>
      <c r="R83" s="699">
        <f t="shared" si="0"/>
        <v>300000</v>
      </c>
      <c r="S83" s="699">
        <f t="shared" si="0"/>
        <v>120000</v>
      </c>
    </row>
    <row r="84" spans="2:19" s="253" customFormat="1" ht="15" customHeight="1" x14ac:dyDescent="0.2">
      <c r="B84" s="700" t="s">
        <v>320</v>
      </c>
      <c r="D84" s="701"/>
      <c r="E84" s="987">
        <f t="shared" ref="E84:S84" si="1">SUM(E78,E72,E66,E60,E54,E48,E42,E36,E30,E24,E18,E12,E6)</f>
        <v>916000</v>
      </c>
      <c r="F84" s="944">
        <f t="shared" si="1"/>
        <v>2761000</v>
      </c>
      <c r="G84" s="702">
        <f>SUM(G78,G72,G66,G60,G54,G48,G42,G36,G30,G24,G18,G12,G6)</f>
        <v>2345000</v>
      </c>
      <c r="H84" s="702">
        <f t="shared" si="1"/>
        <v>1680000</v>
      </c>
      <c r="I84" s="702">
        <f t="shared" si="1"/>
        <v>3061000</v>
      </c>
      <c r="J84" s="702">
        <f t="shared" si="1"/>
        <v>1428000</v>
      </c>
      <c r="K84" s="702">
        <f t="shared" si="1"/>
        <v>1244000</v>
      </c>
      <c r="L84" s="702">
        <f t="shared" si="1"/>
        <v>900000</v>
      </c>
      <c r="M84" s="702">
        <f t="shared" si="1"/>
        <v>2016000</v>
      </c>
      <c r="N84" s="702">
        <f t="shared" si="1"/>
        <v>2286500</v>
      </c>
      <c r="O84" s="702">
        <f t="shared" si="1"/>
        <v>1391000</v>
      </c>
      <c r="P84" s="702">
        <f t="shared" si="1"/>
        <v>651000</v>
      </c>
      <c r="Q84" s="702">
        <f t="shared" si="1"/>
        <v>1402000</v>
      </c>
      <c r="R84" s="702">
        <f t="shared" si="1"/>
        <v>1776000</v>
      </c>
      <c r="S84" s="702">
        <f t="shared" si="1"/>
        <v>865000</v>
      </c>
    </row>
    <row r="85" spans="2:19" s="271" customFormat="1" ht="15" customHeight="1" x14ac:dyDescent="0.2">
      <c r="B85" s="269" t="s">
        <v>321</v>
      </c>
      <c r="C85" s="260"/>
      <c r="D85" s="270"/>
      <c r="E85" s="990">
        <f t="shared" ref="E85:N85" si="2">SUM(E83+E84)</f>
        <v>1760000</v>
      </c>
      <c r="F85" s="945">
        <f t="shared" si="2"/>
        <v>3786500</v>
      </c>
      <c r="G85" s="496">
        <f t="shared" si="2"/>
        <v>3167000</v>
      </c>
      <c r="H85" s="496">
        <f t="shared" si="2"/>
        <v>2670000</v>
      </c>
      <c r="I85" s="496">
        <f t="shared" si="2"/>
        <v>3933000</v>
      </c>
      <c r="J85" s="496">
        <f t="shared" si="2"/>
        <v>2050000</v>
      </c>
      <c r="K85" s="496">
        <f t="shared" si="2"/>
        <v>1886000</v>
      </c>
      <c r="L85" s="496">
        <f t="shared" si="2"/>
        <v>1390000</v>
      </c>
      <c r="M85" s="496">
        <f t="shared" si="2"/>
        <v>2842000</v>
      </c>
      <c r="N85" s="496">
        <f t="shared" si="2"/>
        <v>3508500</v>
      </c>
      <c r="O85" s="496">
        <f>SUM(O83+O84)</f>
        <v>2147000</v>
      </c>
      <c r="P85" s="496">
        <f>SUM(P83+P84)</f>
        <v>1258000</v>
      </c>
      <c r="Q85" s="496">
        <f>SUM(Q83+Q84)</f>
        <v>2137000</v>
      </c>
      <c r="R85" s="496">
        <f>SUM(R83+R84)</f>
        <v>2076000</v>
      </c>
      <c r="S85" s="496">
        <f>SUM(S83+S84)</f>
        <v>985000</v>
      </c>
    </row>
    <row r="86" spans="2:19" s="250" customFormat="1" ht="15" customHeight="1" x14ac:dyDescent="0.2">
      <c r="B86" s="321" t="s">
        <v>327</v>
      </c>
      <c r="C86" s="322"/>
      <c r="D86" s="324"/>
      <c r="E86" s="990">
        <f t="shared" ref="E86:S86" si="3">SUM(E77:E78,E71:E72,E65:E66,E59:E60,E53:E54,E47:E48,E41:E42,E35:E36,E29:E30,E23:E24,E11:E12,E5:E6,E17:E18)</f>
        <v>1760000</v>
      </c>
      <c r="F86" s="945">
        <f t="shared" si="3"/>
        <v>3786500</v>
      </c>
      <c r="G86" s="990">
        <f t="shared" si="3"/>
        <v>3167000</v>
      </c>
      <c r="H86" s="990">
        <f t="shared" si="3"/>
        <v>2670000</v>
      </c>
      <c r="I86" s="990">
        <f t="shared" si="3"/>
        <v>3933000</v>
      </c>
      <c r="J86" s="990">
        <f t="shared" si="3"/>
        <v>2050000</v>
      </c>
      <c r="K86" s="990">
        <f t="shared" si="3"/>
        <v>1886000</v>
      </c>
      <c r="L86" s="990">
        <f t="shared" si="3"/>
        <v>1390000</v>
      </c>
      <c r="M86" s="990">
        <f t="shared" si="3"/>
        <v>2842000</v>
      </c>
      <c r="N86" s="990">
        <f t="shared" si="3"/>
        <v>3508500</v>
      </c>
      <c r="O86" s="990">
        <f t="shared" si="3"/>
        <v>2147000</v>
      </c>
      <c r="P86" s="990">
        <f t="shared" si="3"/>
        <v>1258000</v>
      </c>
      <c r="Q86" s="990">
        <f t="shared" si="3"/>
        <v>2137000</v>
      </c>
      <c r="R86" s="990">
        <f t="shared" si="3"/>
        <v>2076000</v>
      </c>
      <c r="S86" s="990">
        <f t="shared" si="3"/>
        <v>985000</v>
      </c>
    </row>
    <row r="87" spans="2:19" s="704" customFormat="1" ht="15.75" x14ac:dyDescent="0.25">
      <c r="B87" s="703"/>
      <c r="D87" s="705"/>
      <c r="E87" s="991">
        <f t="shared" ref="E87:R87" si="4">E85-E86</f>
        <v>0</v>
      </c>
      <c r="F87" s="948">
        <f t="shared" si="4"/>
        <v>0</v>
      </c>
      <c r="G87" s="819">
        <f t="shared" si="4"/>
        <v>0</v>
      </c>
      <c r="H87" s="819">
        <f t="shared" si="4"/>
        <v>0</v>
      </c>
      <c r="I87" s="819">
        <f t="shared" si="4"/>
        <v>0</v>
      </c>
      <c r="J87" s="819">
        <f t="shared" si="4"/>
        <v>0</v>
      </c>
      <c r="K87" s="819">
        <f t="shared" si="4"/>
        <v>0</v>
      </c>
      <c r="L87" s="819">
        <f t="shared" si="4"/>
        <v>0</v>
      </c>
      <c r="M87" s="819">
        <f t="shared" si="4"/>
        <v>0</v>
      </c>
      <c r="N87" s="819">
        <f t="shared" si="4"/>
        <v>0</v>
      </c>
      <c r="O87" s="819">
        <f t="shared" si="4"/>
        <v>0</v>
      </c>
      <c r="P87" s="819">
        <f t="shared" si="4"/>
        <v>0</v>
      </c>
      <c r="Q87" s="819">
        <f t="shared" si="4"/>
        <v>0</v>
      </c>
      <c r="R87" s="819">
        <f t="shared" si="4"/>
        <v>0</v>
      </c>
    </row>
    <row r="88" spans="2:19" s="704" customFormat="1" ht="15.75" x14ac:dyDescent="0.25">
      <c r="B88" s="703"/>
      <c r="D88" s="705"/>
      <c r="E88" s="988"/>
      <c r="F88" s="946"/>
    </row>
    <row r="89" spans="2:19" s="704" customFormat="1" ht="15.75" x14ac:dyDescent="0.25">
      <c r="B89" s="703"/>
      <c r="D89" s="705"/>
      <c r="E89" s="988"/>
      <c r="F89" s="946"/>
    </row>
    <row r="90" spans="2:19" s="704" customFormat="1" ht="15.75" x14ac:dyDescent="0.25">
      <c r="B90" s="703"/>
      <c r="D90" s="705"/>
      <c r="E90" s="988"/>
      <c r="F90" s="946"/>
    </row>
    <row r="91" spans="2:19" s="704" customFormat="1" ht="15.75" x14ac:dyDescent="0.25">
      <c r="B91" s="703"/>
      <c r="D91" s="705"/>
      <c r="E91" s="988"/>
      <c r="F91" s="946"/>
    </row>
  </sheetData>
  <sheetProtection selectLockedCells="1" selectUnlockedCells="1"/>
  <phoneticPr fontId="8" type="noConversion"/>
  <printOptions horizontalCentered="1" verticalCentered="1"/>
  <pageMargins left="0.75" right="0.75" top="1" bottom="1" header="0.5" footer="0.5"/>
  <pageSetup paperSize="5" scale="61" fitToHeight="2" orientation="landscape" r:id="rId1"/>
  <headerFooter alignWithMargins="0">
    <oddHeader>&amp;L&amp;D&amp;C&amp;"Arial,Bold Italic"&amp;16GROWTH AND REPLACEMENT LIST SUMMARY PAGE</oddHeader>
  </headerFooter>
  <rowBreaks count="1" manualBreakCount="1">
    <brk id="50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A27"/>
  <sheetViews>
    <sheetView showOutlineSymbols="0" view="pageBreakPreview" topLeftCell="K1" zoomScale="60" zoomScaleNormal="60" workbookViewId="0">
      <selection activeCell="Z10" sqref="Z10"/>
    </sheetView>
  </sheetViews>
  <sheetFormatPr defaultColWidth="9.140625" defaultRowHeight="24.95" customHeight="1" x14ac:dyDescent="0.2"/>
  <cols>
    <col min="1" max="1" width="9.140625" style="24"/>
    <col min="2" max="2" width="9.140625" style="1"/>
    <col min="3" max="3" width="36.7109375" style="1" customWidth="1"/>
    <col min="4" max="4" width="21.140625" style="1" customWidth="1"/>
    <col min="5" max="5" width="11.7109375" style="1" customWidth="1"/>
    <col min="6" max="6" width="13" style="1" customWidth="1"/>
    <col min="7" max="7" width="12.7109375" style="16" customWidth="1"/>
    <col min="8" max="8" width="13" style="16" customWidth="1"/>
    <col min="9" max="9" width="16.42578125" style="1" customWidth="1"/>
    <col min="10" max="10" width="20.28515625" style="3" customWidth="1"/>
    <col min="11" max="11" width="19.28515625" style="3" customWidth="1"/>
    <col min="12" max="12" width="20.42578125" style="63" customWidth="1"/>
    <col min="13" max="13" width="12.7109375" style="63" customWidth="1"/>
    <col min="14" max="14" width="12.7109375" style="877" customWidth="1"/>
    <col min="15" max="27" width="12.7109375" style="3" customWidth="1"/>
    <col min="28" max="16384" width="9.140625" style="1"/>
  </cols>
  <sheetData>
    <row r="1" spans="1:27" s="24" customFormat="1" ht="24.95" customHeight="1" x14ac:dyDescent="0.2">
      <c r="A1" s="21"/>
      <c r="B1" s="22"/>
      <c r="C1" s="55" t="s">
        <v>439</v>
      </c>
      <c r="D1" s="22"/>
      <c r="E1" s="22"/>
      <c r="F1" s="22"/>
      <c r="G1" s="37"/>
      <c r="H1" s="37"/>
      <c r="I1" s="22"/>
      <c r="J1" s="23"/>
      <c r="K1" s="29"/>
      <c r="L1" s="388"/>
      <c r="M1" s="828"/>
      <c r="N1" s="868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s="24" customFormat="1" ht="19.899999999999999" customHeight="1" x14ac:dyDescent="0.2">
      <c r="A2" s="25" t="s">
        <v>2</v>
      </c>
      <c r="B2" s="24" t="s">
        <v>19</v>
      </c>
      <c r="C2" s="26" t="s">
        <v>21</v>
      </c>
      <c r="D2" s="26" t="s">
        <v>8</v>
      </c>
      <c r="E2" s="26" t="s">
        <v>0</v>
      </c>
      <c r="F2" s="26" t="s">
        <v>18</v>
      </c>
      <c r="G2" s="39" t="s">
        <v>3</v>
      </c>
      <c r="H2" s="39" t="s">
        <v>91</v>
      </c>
      <c r="I2" s="26" t="s">
        <v>22</v>
      </c>
      <c r="J2" s="7" t="s">
        <v>22</v>
      </c>
      <c r="K2" s="7" t="s">
        <v>449</v>
      </c>
      <c r="L2" s="389" t="s">
        <v>473</v>
      </c>
      <c r="M2" s="389" t="s">
        <v>24</v>
      </c>
      <c r="N2" s="869" t="s">
        <v>25</v>
      </c>
      <c r="O2" s="7" t="s">
        <v>26</v>
      </c>
      <c r="P2" s="7" t="s">
        <v>27</v>
      </c>
      <c r="Q2" s="7" t="s">
        <v>28</v>
      </c>
      <c r="R2" s="7" t="s">
        <v>127</v>
      </c>
      <c r="S2" s="7" t="s">
        <v>156</v>
      </c>
      <c r="T2" s="7" t="s">
        <v>210</v>
      </c>
      <c r="U2" s="7" t="s">
        <v>211</v>
      </c>
      <c r="V2" s="7" t="s">
        <v>212</v>
      </c>
      <c r="W2" s="7" t="s">
        <v>551</v>
      </c>
      <c r="X2" s="7" t="s">
        <v>552</v>
      </c>
      <c r="Y2" s="7" t="s">
        <v>553</v>
      </c>
      <c r="Z2" s="7" t="s">
        <v>554</v>
      </c>
      <c r="AA2" s="7" t="s">
        <v>555</v>
      </c>
    </row>
    <row r="3" spans="1:27" s="24" customFormat="1" ht="19.899999999999999" customHeight="1" x14ac:dyDescent="0.2">
      <c r="A3" s="25" t="s">
        <v>20</v>
      </c>
      <c r="B3" s="24" t="s">
        <v>20</v>
      </c>
      <c r="C3" s="26" t="s">
        <v>122</v>
      </c>
      <c r="D3" s="26" t="s">
        <v>17</v>
      </c>
      <c r="E3" s="26"/>
      <c r="F3" s="26"/>
      <c r="G3" s="39"/>
      <c r="H3" s="39" t="s">
        <v>488</v>
      </c>
      <c r="I3" s="26" t="s">
        <v>23</v>
      </c>
      <c r="J3" s="7" t="s">
        <v>363</v>
      </c>
      <c r="K3" s="7" t="s">
        <v>450</v>
      </c>
      <c r="L3" s="389"/>
      <c r="M3" s="389"/>
      <c r="N3" s="869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30" customHeight="1" x14ac:dyDescent="0.2">
      <c r="A4" s="13">
        <v>800</v>
      </c>
      <c r="B4" s="4">
        <v>6605</v>
      </c>
      <c r="C4" s="125" t="s">
        <v>126</v>
      </c>
      <c r="D4" s="125" t="s">
        <v>10</v>
      </c>
      <c r="E4" s="5">
        <v>2004</v>
      </c>
      <c r="F4" s="5"/>
      <c r="G4" s="40">
        <v>96689</v>
      </c>
      <c r="H4" s="40">
        <v>5870</v>
      </c>
      <c r="I4" s="66" t="s">
        <v>5</v>
      </c>
      <c r="J4" s="219" t="s">
        <v>367</v>
      </c>
      <c r="K4" s="116" t="s">
        <v>365</v>
      </c>
      <c r="L4" s="394"/>
      <c r="M4" s="829"/>
      <c r="N4" s="870"/>
      <c r="O4" s="54">
        <v>35000</v>
      </c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</row>
    <row r="5" spans="1:27" ht="30" customHeight="1" x14ac:dyDescent="0.2">
      <c r="A5" s="13">
        <v>887</v>
      </c>
      <c r="B5" s="4">
        <v>9809</v>
      </c>
      <c r="C5" s="125" t="s">
        <v>208</v>
      </c>
      <c r="D5" s="125" t="s">
        <v>246</v>
      </c>
      <c r="E5" s="5">
        <v>2015</v>
      </c>
      <c r="F5" s="5"/>
      <c r="G5" s="40">
        <v>1260</v>
      </c>
      <c r="H5" s="40" t="s">
        <v>158</v>
      </c>
      <c r="I5" s="66" t="s">
        <v>246</v>
      </c>
      <c r="J5" s="223" t="s">
        <v>444</v>
      </c>
      <c r="K5" s="117" t="s">
        <v>447</v>
      </c>
      <c r="L5" s="395"/>
      <c r="M5" s="830"/>
      <c r="N5" s="871" t="s">
        <v>1</v>
      </c>
      <c r="O5" s="6" t="s">
        <v>1</v>
      </c>
      <c r="P5" s="6" t="s">
        <v>1</v>
      </c>
      <c r="Q5" s="6" t="s">
        <v>1</v>
      </c>
      <c r="R5" s="6"/>
      <c r="S5" s="6" t="s">
        <v>1</v>
      </c>
      <c r="T5" s="6" t="s">
        <v>1</v>
      </c>
      <c r="U5" s="44" t="s">
        <v>1</v>
      </c>
      <c r="V5" s="44">
        <v>35000</v>
      </c>
      <c r="W5" s="44"/>
      <c r="X5" s="44"/>
      <c r="Y5" s="44"/>
      <c r="Z5" s="44"/>
      <c r="AA5" s="44"/>
    </row>
    <row r="6" spans="1:27" s="83" customFormat="1" ht="25.15" customHeight="1" x14ac:dyDescent="0.2">
      <c r="A6" s="97"/>
      <c r="C6" s="105"/>
      <c r="E6" s="78"/>
      <c r="F6" s="78"/>
      <c r="G6" s="96"/>
      <c r="H6" s="96"/>
      <c r="I6" s="78"/>
      <c r="J6" s="78"/>
      <c r="K6" s="94"/>
      <c r="L6" s="118"/>
      <c r="M6" s="118"/>
      <c r="N6" s="872"/>
      <c r="O6" s="94"/>
      <c r="P6" s="94"/>
      <c r="Q6" s="94"/>
      <c r="R6" s="94"/>
      <c r="S6" s="94"/>
      <c r="T6" s="94"/>
      <c r="U6" s="94"/>
    </row>
    <row r="7" spans="1:27" s="24" customFormat="1" ht="30.6" customHeight="1" thickBot="1" x14ac:dyDescent="0.25">
      <c r="I7" s="53"/>
      <c r="K7" s="191"/>
      <c r="M7" s="389" t="s">
        <v>24</v>
      </c>
      <c r="N7" s="869" t="s">
        <v>25</v>
      </c>
      <c r="O7" s="7" t="s">
        <v>26</v>
      </c>
      <c r="P7" s="7" t="s">
        <v>27</v>
      </c>
      <c r="Q7" s="7" t="s">
        <v>28</v>
      </c>
      <c r="R7" s="7" t="s">
        <v>127</v>
      </c>
      <c r="S7" s="7" t="s">
        <v>156</v>
      </c>
      <c r="T7" s="7" t="s">
        <v>210</v>
      </c>
      <c r="U7" s="7" t="s">
        <v>211</v>
      </c>
      <c r="V7" s="7" t="s">
        <v>212</v>
      </c>
      <c r="W7" s="7" t="s">
        <v>551</v>
      </c>
      <c r="X7" s="7" t="s">
        <v>552</v>
      </c>
      <c r="Y7" s="7" t="s">
        <v>553</v>
      </c>
      <c r="Z7" s="7" t="s">
        <v>554</v>
      </c>
      <c r="AA7" s="7" t="s">
        <v>555</v>
      </c>
    </row>
    <row r="8" spans="1:27" s="188" customFormat="1" ht="25.15" customHeight="1" x14ac:dyDescent="0.2">
      <c r="B8" s="165"/>
      <c r="C8" s="166" t="s">
        <v>399</v>
      </c>
      <c r="D8" s="167"/>
      <c r="E8" s="714">
        <f>COUNTA(A4:A5)</f>
        <v>2</v>
      </c>
      <c r="I8" s="708" t="s">
        <v>319</v>
      </c>
      <c r="J8" s="712"/>
      <c r="K8" s="207"/>
      <c r="L8" s="189"/>
      <c r="M8" s="209">
        <f t="shared" ref="M8:AA8" si="0">SUM(M4:M5)</f>
        <v>0</v>
      </c>
      <c r="N8" s="873">
        <f t="shared" si="0"/>
        <v>0</v>
      </c>
      <c r="O8" s="209">
        <f t="shared" si="0"/>
        <v>35000</v>
      </c>
      <c r="P8" s="209">
        <f t="shared" si="0"/>
        <v>0</v>
      </c>
      <c r="Q8" s="209">
        <f t="shared" si="0"/>
        <v>0</v>
      </c>
      <c r="R8" s="209">
        <f t="shared" si="0"/>
        <v>0</v>
      </c>
      <c r="S8" s="209">
        <f t="shared" si="0"/>
        <v>0</v>
      </c>
      <c r="T8" s="209">
        <f t="shared" si="0"/>
        <v>0</v>
      </c>
      <c r="U8" s="209">
        <f t="shared" si="0"/>
        <v>0</v>
      </c>
      <c r="V8" s="209">
        <f t="shared" si="0"/>
        <v>35000</v>
      </c>
      <c r="W8" s="209">
        <f t="shared" si="0"/>
        <v>0</v>
      </c>
      <c r="X8" s="209">
        <f t="shared" si="0"/>
        <v>0</v>
      </c>
      <c r="Y8" s="209">
        <f t="shared" si="0"/>
        <v>0</v>
      </c>
      <c r="Z8" s="209">
        <f t="shared" si="0"/>
        <v>0</v>
      </c>
      <c r="AA8" s="209">
        <f t="shared" si="0"/>
        <v>0</v>
      </c>
    </row>
    <row r="9" spans="1:27" s="191" customFormat="1" ht="25.15" customHeight="1" thickBot="1" x14ac:dyDescent="0.25">
      <c r="B9" s="165"/>
      <c r="C9" s="166" t="s">
        <v>400</v>
      </c>
      <c r="D9" s="167"/>
      <c r="E9" s="168">
        <f>COUNTA(A16:A17)</f>
        <v>2</v>
      </c>
      <c r="I9" s="709" t="s">
        <v>320</v>
      </c>
      <c r="J9" s="207"/>
      <c r="K9" s="207"/>
      <c r="L9" s="192"/>
      <c r="M9" s="210">
        <v>0</v>
      </c>
      <c r="N9" s="874">
        <v>0</v>
      </c>
      <c r="O9" s="210">
        <v>0</v>
      </c>
      <c r="P9" s="210">
        <v>0</v>
      </c>
      <c r="Q9" s="210">
        <v>0</v>
      </c>
      <c r="R9" s="210">
        <v>0</v>
      </c>
      <c r="S9" s="210">
        <v>0</v>
      </c>
      <c r="T9" s="210">
        <v>0</v>
      </c>
      <c r="U9" s="210">
        <v>0</v>
      </c>
      <c r="V9" s="210">
        <v>0</v>
      </c>
      <c r="W9" s="210">
        <v>0</v>
      </c>
      <c r="X9" s="210">
        <v>0</v>
      </c>
      <c r="Y9" s="210">
        <v>0</v>
      </c>
      <c r="Z9" s="210">
        <v>0</v>
      </c>
      <c r="AA9" s="210">
        <v>0</v>
      </c>
    </row>
    <row r="10" spans="1:27" s="61" customFormat="1" ht="25.15" customHeight="1" thickBot="1" x14ac:dyDescent="0.25">
      <c r="B10" s="169"/>
      <c r="C10" s="170" t="s">
        <v>14</v>
      </c>
      <c r="D10" s="171"/>
      <c r="E10" s="172">
        <f>SUM(E8:E9)</f>
        <v>4</v>
      </c>
      <c r="I10" s="710" t="s">
        <v>321</v>
      </c>
      <c r="J10" s="185"/>
      <c r="K10" s="715"/>
      <c r="L10" s="196"/>
      <c r="M10" s="154">
        <f t="shared" ref="M10:AA10" si="1">SUM(M8+M9)</f>
        <v>0</v>
      </c>
      <c r="N10" s="875">
        <f t="shared" si="1"/>
        <v>0</v>
      </c>
      <c r="O10" s="154">
        <f t="shared" si="1"/>
        <v>35000</v>
      </c>
      <c r="P10" s="154">
        <f t="shared" si="1"/>
        <v>0</v>
      </c>
      <c r="Q10" s="154">
        <f t="shared" si="1"/>
        <v>0</v>
      </c>
      <c r="R10" s="154">
        <f t="shared" si="1"/>
        <v>0</v>
      </c>
      <c r="S10" s="154">
        <f t="shared" si="1"/>
        <v>0</v>
      </c>
      <c r="T10" s="154">
        <f t="shared" si="1"/>
        <v>0</v>
      </c>
      <c r="U10" s="154">
        <f t="shared" si="1"/>
        <v>0</v>
      </c>
      <c r="V10" s="154">
        <f t="shared" si="1"/>
        <v>35000</v>
      </c>
      <c r="W10" s="154">
        <f t="shared" si="1"/>
        <v>0</v>
      </c>
      <c r="X10" s="154">
        <f t="shared" si="1"/>
        <v>0</v>
      </c>
      <c r="Y10" s="154">
        <f t="shared" si="1"/>
        <v>0</v>
      </c>
      <c r="Z10" s="154">
        <f t="shared" si="1"/>
        <v>0</v>
      </c>
      <c r="AA10" s="154">
        <f t="shared" si="1"/>
        <v>0</v>
      </c>
    </row>
    <row r="11" spans="1:27" ht="25.15" customHeight="1" thickBot="1" x14ac:dyDescent="0.25">
      <c r="A11" s="1"/>
      <c r="G11" s="1"/>
      <c r="H11" s="1"/>
      <c r="I11" s="711" t="s">
        <v>327</v>
      </c>
      <c r="J11" s="713"/>
      <c r="K11" s="715"/>
      <c r="L11" s="8"/>
      <c r="M11" s="831">
        <f t="shared" ref="M11:AA11" si="2">SUM(M4:M5)</f>
        <v>0</v>
      </c>
      <c r="N11" s="876">
        <f t="shared" si="2"/>
        <v>0</v>
      </c>
      <c r="O11" s="129">
        <f t="shared" si="2"/>
        <v>35000</v>
      </c>
      <c r="P11" s="129">
        <f t="shared" si="2"/>
        <v>0</v>
      </c>
      <c r="Q11" s="129">
        <f t="shared" si="2"/>
        <v>0</v>
      </c>
      <c r="R11" s="129">
        <f t="shared" si="2"/>
        <v>0</v>
      </c>
      <c r="S11" s="129">
        <f t="shared" si="2"/>
        <v>0</v>
      </c>
      <c r="T11" s="129">
        <f t="shared" si="2"/>
        <v>0</v>
      </c>
      <c r="U11" s="129">
        <f t="shared" si="2"/>
        <v>0</v>
      </c>
      <c r="V11" s="129">
        <f t="shared" si="2"/>
        <v>35000</v>
      </c>
      <c r="W11" s="129">
        <f t="shared" si="2"/>
        <v>0</v>
      </c>
      <c r="X11" s="129">
        <f t="shared" si="2"/>
        <v>0</v>
      </c>
      <c r="Y11" s="129">
        <f t="shared" si="2"/>
        <v>0</v>
      </c>
      <c r="Z11" s="129">
        <f t="shared" si="2"/>
        <v>0</v>
      </c>
      <c r="AA11" s="129">
        <f t="shared" si="2"/>
        <v>0</v>
      </c>
    </row>
    <row r="12" spans="1:27" s="62" customFormat="1" ht="25.15" customHeight="1" x14ac:dyDescent="0.2">
      <c r="A12" s="61"/>
      <c r="C12" s="128" t="s">
        <v>1</v>
      </c>
      <c r="G12" s="73"/>
      <c r="H12" s="73"/>
      <c r="J12" s="63"/>
      <c r="K12" s="63"/>
      <c r="L12" s="63"/>
      <c r="M12" s="496">
        <f t="shared" ref="M12:AA12" si="3">M11-M10</f>
        <v>0</v>
      </c>
      <c r="N12" s="496">
        <f t="shared" si="3"/>
        <v>0</v>
      </c>
      <c r="O12" s="496">
        <f t="shared" si="3"/>
        <v>0</v>
      </c>
      <c r="P12" s="496">
        <f t="shared" si="3"/>
        <v>0</v>
      </c>
      <c r="Q12" s="496">
        <f t="shared" si="3"/>
        <v>0</v>
      </c>
      <c r="R12" s="496">
        <f t="shared" si="3"/>
        <v>0</v>
      </c>
      <c r="S12" s="496">
        <f t="shared" si="3"/>
        <v>0</v>
      </c>
      <c r="T12" s="496">
        <f t="shared" si="3"/>
        <v>0</v>
      </c>
      <c r="U12" s="496">
        <f t="shared" si="3"/>
        <v>0</v>
      </c>
      <c r="V12" s="496">
        <f t="shared" si="3"/>
        <v>0</v>
      </c>
      <c r="W12" s="496">
        <f t="shared" si="3"/>
        <v>0</v>
      </c>
      <c r="X12" s="496">
        <f t="shared" si="3"/>
        <v>0</v>
      </c>
      <c r="Y12" s="496">
        <f t="shared" si="3"/>
        <v>0</v>
      </c>
      <c r="Z12" s="496">
        <f t="shared" si="3"/>
        <v>0</v>
      </c>
      <c r="AA12" s="496">
        <f t="shared" si="3"/>
        <v>0</v>
      </c>
    </row>
    <row r="13" spans="1:27" s="19" customFormat="1" ht="25.15" customHeight="1" x14ac:dyDescent="0.2">
      <c r="B13" s="150"/>
      <c r="C13" s="151"/>
      <c r="D13" s="152" t="s">
        <v>372</v>
      </c>
      <c r="E13" s="151"/>
      <c r="F13" s="152"/>
      <c r="G13" s="153"/>
      <c r="H13" s="61"/>
      <c r="I13" s="69"/>
      <c r="K13" s="20"/>
      <c r="L13" s="391"/>
      <c r="M13" s="391"/>
      <c r="N13" s="878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spans="1:27" s="24" customFormat="1" ht="25.15" customHeight="1" x14ac:dyDescent="0.2">
      <c r="A14" s="25" t="s">
        <v>2</v>
      </c>
      <c r="B14" s="24" t="s">
        <v>19</v>
      </c>
      <c r="C14" s="26" t="s">
        <v>21</v>
      </c>
      <c r="D14" s="26" t="s">
        <v>8</v>
      </c>
      <c r="E14" s="26" t="s">
        <v>0</v>
      </c>
      <c r="F14" s="26" t="s">
        <v>18</v>
      </c>
      <c r="G14" s="39" t="s">
        <v>3</v>
      </c>
      <c r="H14" s="39" t="s">
        <v>91</v>
      </c>
      <c r="I14" s="26" t="s">
        <v>22</v>
      </c>
      <c r="J14" s="7" t="s">
        <v>22</v>
      </c>
      <c r="K14" s="7" t="s">
        <v>449</v>
      </c>
      <c r="L14" s="389" t="s">
        <v>473</v>
      </c>
      <c r="M14" s="389" t="s">
        <v>24</v>
      </c>
      <c r="N14" s="869" t="s">
        <v>25</v>
      </c>
      <c r="O14" s="7" t="s">
        <v>26</v>
      </c>
      <c r="P14" s="7" t="s">
        <v>27</v>
      </c>
      <c r="Q14" s="7" t="s">
        <v>28</v>
      </c>
      <c r="R14" s="7" t="s">
        <v>127</v>
      </c>
      <c r="S14" s="7" t="s">
        <v>156</v>
      </c>
      <c r="T14" s="7" t="s">
        <v>210</v>
      </c>
      <c r="U14" s="7" t="s">
        <v>211</v>
      </c>
      <c r="V14" s="7" t="s">
        <v>212</v>
      </c>
      <c r="W14" s="7" t="s">
        <v>551</v>
      </c>
      <c r="X14" s="7" t="s">
        <v>552</v>
      </c>
      <c r="Y14" s="7" t="s">
        <v>553</v>
      </c>
      <c r="Z14" s="7" t="s">
        <v>554</v>
      </c>
      <c r="AA14" s="7" t="s">
        <v>555</v>
      </c>
    </row>
    <row r="15" spans="1:27" s="24" customFormat="1" ht="25.15" customHeight="1" x14ac:dyDescent="0.2">
      <c r="A15" s="25" t="s">
        <v>20</v>
      </c>
      <c r="B15" s="24" t="s">
        <v>20</v>
      </c>
      <c r="C15" s="26" t="s">
        <v>122</v>
      </c>
      <c r="D15" s="26" t="s">
        <v>17</v>
      </c>
      <c r="E15" s="26"/>
      <c r="F15" s="26"/>
      <c r="G15" s="39"/>
      <c r="H15" s="39" t="s">
        <v>488</v>
      </c>
      <c r="I15" s="26" t="s">
        <v>23</v>
      </c>
      <c r="J15" s="7" t="s">
        <v>363</v>
      </c>
      <c r="K15" s="7" t="s">
        <v>450</v>
      </c>
      <c r="L15" s="389"/>
      <c r="M15" s="389"/>
      <c r="N15" s="869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25.15" customHeight="1" x14ac:dyDescent="0.2">
      <c r="A16" s="59">
        <v>810</v>
      </c>
      <c r="B16" s="12"/>
      <c r="C16" s="125" t="s">
        <v>108</v>
      </c>
      <c r="D16" s="125" t="s">
        <v>144</v>
      </c>
      <c r="E16" s="5">
        <v>1999</v>
      </c>
      <c r="F16" s="5"/>
      <c r="G16" s="40">
        <v>67832</v>
      </c>
      <c r="H16" s="40">
        <v>1097</v>
      </c>
      <c r="I16" s="127" t="s">
        <v>92</v>
      </c>
      <c r="J16" s="219" t="s">
        <v>367</v>
      </c>
      <c r="K16" s="117" t="s">
        <v>447</v>
      </c>
      <c r="L16" s="390"/>
      <c r="M16" s="119"/>
      <c r="N16" s="879"/>
      <c r="O16" s="119" t="s">
        <v>4</v>
      </c>
      <c r="P16" s="119" t="s">
        <v>309</v>
      </c>
      <c r="Q16" s="119" t="s">
        <v>310</v>
      </c>
      <c r="R16" s="119" t="s">
        <v>249</v>
      </c>
      <c r="S16" s="54"/>
      <c r="T16" s="54"/>
      <c r="U16" s="54"/>
      <c r="V16" s="54"/>
      <c r="W16" s="54"/>
      <c r="X16" s="54"/>
      <c r="Y16" s="54"/>
      <c r="Z16" s="54"/>
      <c r="AA16" s="54"/>
    </row>
    <row r="17" spans="1:27" ht="30" customHeight="1" x14ac:dyDescent="0.2">
      <c r="A17" s="59">
        <v>885</v>
      </c>
      <c r="B17" s="12">
        <v>6683</v>
      </c>
      <c r="C17" s="125" t="s">
        <v>245</v>
      </c>
      <c r="D17" s="125" t="s">
        <v>145</v>
      </c>
      <c r="E17" s="5">
        <v>2001</v>
      </c>
      <c r="F17" s="5"/>
      <c r="G17" s="40">
        <v>71000</v>
      </c>
      <c r="H17" s="40">
        <v>1109</v>
      </c>
      <c r="I17" s="66" t="s">
        <v>246</v>
      </c>
      <c r="J17" s="223" t="s">
        <v>444</v>
      </c>
      <c r="K17" s="117" t="s">
        <v>447</v>
      </c>
      <c r="L17" s="395"/>
      <c r="M17" s="119"/>
      <c r="N17" s="879"/>
      <c r="O17" s="119" t="s">
        <v>4</v>
      </c>
      <c r="P17" s="119" t="s">
        <v>309</v>
      </c>
      <c r="Q17" s="119" t="s">
        <v>310</v>
      </c>
      <c r="R17" s="119" t="s">
        <v>249</v>
      </c>
      <c r="S17" s="6" t="s">
        <v>1</v>
      </c>
      <c r="T17" s="6" t="s">
        <v>1</v>
      </c>
      <c r="U17" s="44" t="s">
        <v>1</v>
      </c>
      <c r="V17" s="44" t="s">
        <v>1</v>
      </c>
      <c r="W17" s="44"/>
      <c r="X17" s="44"/>
      <c r="Y17" s="44"/>
      <c r="Z17" s="44"/>
      <c r="AA17" s="44"/>
    </row>
    <row r="18" spans="1:27" ht="25.15" customHeight="1" x14ac:dyDescent="0.2"/>
    <row r="19" spans="1:27" ht="25.15" customHeight="1" x14ac:dyDescent="0.2">
      <c r="A19" s="133"/>
      <c r="B19" s="134" t="s">
        <v>188</v>
      </c>
      <c r="C19" s="135"/>
      <c r="D19" s="147" t="s">
        <v>1</v>
      </c>
      <c r="E19" s="144" t="s">
        <v>349</v>
      </c>
      <c r="F19" s="146" t="s">
        <v>379</v>
      </c>
      <c r="G19" s="145" t="s">
        <v>249</v>
      </c>
      <c r="H19" s="148" t="s">
        <v>1</v>
      </c>
      <c r="I19" s="190"/>
      <c r="J19" s="218" t="s">
        <v>365</v>
      </c>
      <c r="K19" s="160" t="s">
        <v>365</v>
      </c>
      <c r="L19" s="386"/>
      <c r="V19" s="1"/>
      <c r="W19" s="1"/>
      <c r="X19" s="1"/>
      <c r="Y19" s="1"/>
      <c r="Z19" s="1"/>
      <c r="AA19" s="1"/>
    </row>
    <row r="20" spans="1:27" ht="25.15" customHeight="1" x14ac:dyDescent="0.2">
      <c r="A20" s="98"/>
      <c r="B20" s="122" t="s">
        <v>248</v>
      </c>
      <c r="C20" s="99"/>
      <c r="D20" s="103"/>
      <c r="E20" s="435" t="s">
        <v>323</v>
      </c>
      <c r="F20" s="436" t="s">
        <v>266</v>
      </c>
      <c r="G20" s="113" t="s">
        <v>394</v>
      </c>
      <c r="H20" s="103"/>
      <c r="I20" s="190"/>
      <c r="J20" s="219" t="s">
        <v>367</v>
      </c>
      <c r="K20" s="224" t="s">
        <v>445</v>
      </c>
      <c r="L20" s="387"/>
      <c r="V20" s="1"/>
      <c r="W20" s="1"/>
      <c r="X20" s="1"/>
      <c r="Y20" s="1"/>
      <c r="Z20" s="1"/>
      <c r="AA20" s="1"/>
    </row>
    <row r="21" spans="1:27" ht="25.15" customHeight="1" x14ac:dyDescent="0.2">
      <c r="A21" s="100"/>
      <c r="B21" s="123" t="s">
        <v>180</v>
      </c>
      <c r="C21" s="101"/>
      <c r="D21" s="141"/>
      <c r="E21" s="149" t="s">
        <v>324</v>
      </c>
      <c r="F21" s="142" t="s">
        <v>266</v>
      </c>
      <c r="G21" s="142" t="s">
        <v>394</v>
      </c>
      <c r="H21" s="143"/>
      <c r="I21" s="190"/>
      <c r="J21" s="220" t="s">
        <v>368</v>
      </c>
      <c r="K21" s="161" t="s">
        <v>446</v>
      </c>
      <c r="L21" s="386"/>
      <c r="V21" s="1"/>
      <c r="W21" s="1"/>
      <c r="X21" s="1"/>
      <c r="Y21" s="1"/>
      <c r="Z21" s="1"/>
      <c r="AA21" s="1"/>
    </row>
    <row r="22" spans="1:27" ht="25.15" customHeight="1" x14ac:dyDescent="0.2">
      <c r="A22" s="102"/>
      <c r="B22" s="124" t="s">
        <v>395</v>
      </c>
      <c r="C22" s="85"/>
      <c r="D22" s="197"/>
      <c r="E22" s="198"/>
      <c r="F22" s="198" t="s">
        <v>322</v>
      </c>
      <c r="G22" s="199"/>
      <c r="H22" s="200"/>
      <c r="I22" s="190"/>
      <c r="J22" s="221" t="s">
        <v>369</v>
      </c>
      <c r="K22" s="225" t="s">
        <v>447</v>
      </c>
      <c r="L22" s="392"/>
      <c r="V22" s="1"/>
      <c r="W22" s="1"/>
      <c r="X22" s="1"/>
      <c r="Y22" s="1"/>
      <c r="Z22" s="1"/>
      <c r="AA22" s="1"/>
    </row>
    <row r="23" spans="1:27" ht="25.15" customHeight="1" x14ac:dyDescent="0.2">
      <c r="A23" s="130"/>
      <c r="B23" s="131" t="s">
        <v>187</v>
      </c>
      <c r="C23" s="132"/>
      <c r="D23" s="137"/>
      <c r="E23" s="138"/>
      <c r="F23" s="138" t="s">
        <v>378</v>
      </c>
      <c r="G23" s="139"/>
      <c r="H23" s="140"/>
      <c r="I23" s="190"/>
      <c r="J23" s="222" t="s">
        <v>443</v>
      </c>
      <c r="K23" s="226" t="s">
        <v>448</v>
      </c>
      <c r="L23" s="393"/>
      <c r="V23" s="1"/>
      <c r="W23" s="1"/>
      <c r="X23" s="1"/>
      <c r="Y23" s="1"/>
      <c r="Z23" s="1"/>
      <c r="AA23" s="1"/>
    </row>
    <row r="24" spans="1:27" ht="25.15" customHeight="1" x14ac:dyDescent="0.2">
      <c r="A24" s="133"/>
      <c r="B24" s="134"/>
      <c r="C24" s="135"/>
      <c r="D24" s="88"/>
      <c r="E24" s="95"/>
      <c r="F24" s="136"/>
      <c r="G24" s="136"/>
      <c r="H24" s="86"/>
      <c r="I24" s="190"/>
      <c r="J24" s="223" t="s">
        <v>444</v>
      </c>
      <c r="K24" s="227" t="s">
        <v>220</v>
      </c>
      <c r="L24" s="387"/>
      <c r="V24" s="1"/>
      <c r="W24" s="1"/>
      <c r="X24" s="1"/>
      <c r="Y24" s="1"/>
      <c r="Z24" s="1"/>
      <c r="AA24" s="1"/>
    </row>
    <row r="25" spans="1:27" ht="25.15" customHeight="1" x14ac:dyDescent="0.2"/>
    <row r="26" spans="1:27" ht="25.15" customHeight="1" x14ac:dyDescent="0.2"/>
    <row r="27" spans="1:27" ht="19.899999999999999" customHeight="1" x14ac:dyDescent="0.2"/>
  </sheetData>
  <phoneticPr fontId="0" type="noConversion"/>
  <printOptions horizontalCentered="1" verticalCentered="1" gridLines="1"/>
  <pageMargins left="0.56999999999999995" right="0.57999999999999996" top="0.65" bottom="0.37" header="0.34" footer="0.33333333333333298"/>
  <pageSetup paperSize="5" scale="48" orientation="landscape" r:id="rId1"/>
  <headerFooter alignWithMargins="0">
    <oddHeader>&amp;L&amp;D&amp;R&amp;F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A31"/>
  <sheetViews>
    <sheetView showOutlineSymbols="0" view="pageBreakPreview" topLeftCell="J4" zoomScale="60" zoomScaleNormal="60" workbookViewId="0">
      <selection activeCell="M21" sqref="M21:AA21"/>
    </sheetView>
  </sheetViews>
  <sheetFormatPr defaultColWidth="9.140625" defaultRowHeight="24.95" customHeight="1" x14ac:dyDescent="0.2"/>
  <cols>
    <col min="1" max="1" width="9.140625" style="24"/>
    <col min="2" max="2" width="9.140625" style="1"/>
    <col min="3" max="3" width="38.42578125" style="156" customWidth="1"/>
    <col min="4" max="4" width="17" style="1" customWidth="1"/>
    <col min="5" max="6" width="10.140625" style="1" customWidth="1"/>
    <col min="7" max="7" width="12.7109375" style="1" customWidth="1"/>
    <col min="8" max="8" width="13.5703125" style="1" customWidth="1"/>
    <col min="9" max="9" width="16.140625" style="1" customWidth="1"/>
    <col min="10" max="10" width="19.5703125" style="1" customWidth="1"/>
    <col min="11" max="11" width="18.85546875" style="433" customWidth="1"/>
    <col min="12" max="12" width="19.7109375" style="62" customWidth="1"/>
    <col min="13" max="13" width="12.7109375" style="63" customWidth="1"/>
    <col min="14" max="14" width="12.7109375" style="877" customWidth="1"/>
    <col min="15" max="16" width="12.7109375" style="3" customWidth="1"/>
    <col min="17" max="27" width="12.5703125" style="3" customWidth="1"/>
    <col min="28" max="16384" width="9.140625" style="1"/>
  </cols>
  <sheetData>
    <row r="1" spans="1:27" s="24" customFormat="1" ht="30" customHeight="1" x14ac:dyDescent="0.2">
      <c r="A1" s="21"/>
      <c r="B1" s="22"/>
      <c r="C1" s="159" t="s">
        <v>30</v>
      </c>
      <c r="D1" s="22"/>
      <c r="E1" s="36">
        <v>280</v>
      </c>
      <c r="F1" s="22"/>
      <c r="G1" s="22"/>
      <c r="H1" s="22"/>
      <c r="I1" s="22"/>
      <c r="J1" s="22"/>
      <c r="K1" s="438"/>
      <c r="L1" s="61"/>
      <c r="M1" s="828"/>
      <c r="N1" s="868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s="24" customFormat="1" ht="19.899999999999999" customHeight="1" x14ac:dyDescent="0.2">
      <c r="A2" s="25" t="s">
        <v>2</v>
      </c>
      <c r="B2" s="24" t="s">
        <v>19</v>
      </c>
      <c r="C2" s="26" t="s">
        <v>21</v>
      </c>
      <c r="D2" s="26" t="s">
        <v>8</v>
      </c>
      <c r="E2" s="26" t="s">
        <v>0</v>
      </c>
      <c r="F2" s="26" t="s">
        <v>18</v>
      </c>
      <c r="G2" s="39" t="s">
        <v>3</v>
      </c>
      <c r="H2" s="454" t="s">
        <v>91</v>
      </c>
      <c r="I2" s="26" t="s">
        <v>22</v>
      </c>
      <c r="J2" s="7" t="s">
        <v>22</v>
      </c>
      <c r="K2" s="427" t="s">
        <v>451</v>
      </c>
      <c r="L2" s="389" t="s">
        <v>473</v>
      </c>
      <c r="M2" s="389" t="s">
        <v>24</v>
      </c>
      <c r="N2" s="869" t="s">
        <v>25</v>
      </c>
      <c r="O2" s="7" t="s">
        <v>26</v>
      </c>
      <c r="P2" s="7" t="s">
        <v>27</v>
      </c>
      <c r="Q2" s="7" t="s">
        <v>28</v>
      </c>
      <c r="R2" s="7" t="s">
        <v>127</v>
      </c>
      <c r="S2" s="7" t="s">
        <v>156</v>
      </c>
      <c r="T2" s="7" t="s">
        <v>210</v>
      </c>
      <c r="U2" s="7" t="s">
        <v>211</v>
      </c>
      <c r="V2" s="7" t="s">
        <v>212</v>
      </c>
      <c r="W2" s="7" t="s">
        <v>551</v>
      </c>
      <c r="X2" s="7" t="s">
        <v>552</v>
      </c>
      <c r="Y2" s="7" t="s">
        <v>553</v>
      </c>
      <c r="Z2" s="7" t="s">
        <v>554</v>
      </c>
      <c r="AA2" s="7" t="s">
        <v>555</v>
      </c>
    </row>
    <row r="3" spans="1:27" s="24" customFormat="1" ht="19.899999999999999" customHeight="1" x14ac:dyDescent="0.2">
      <c r="A3" s="25" t="s">
        <v>20</v>
      </c>
      <c r="B3" s="24" t="s">
        <v>20</v>
      </c>
      <c r="C3" s="26" t="s">
        <v>122</v>
      </c>
      <c r="D3" s="26" t="s">
        <v>17</v>
      </c>
      <c r="E3" s="26"/>
      <c r="F3" s="26"/>
      <c r="G3" s="39"/>
      <c r="H3" s="454" t="s">
        <v>488</v>
      </c>
      <c r="I3" s="26" t="s">
        <v>23</v>
      </c>
      <c r="J3" s="7" t="s">
        <v>363</v>
      </c>
      <c r="K3" s="427" t="s">
        <v>450</v>
      </c>
      <c r="L3" s="389"/>
      <c r="M3" s="389"/>
      <c r="N3" s="869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s="245" customFormat="1" ht="30" customHeight="1" x14ac:dyDescent="0.2">
      <c r="A4" s="370">
        <v>502</v>
      </c>
      <c r="B4" s="240">
        <v>9626</v>
      </c>
      <c r="C4" s="687" t="s">
        <v>417</v>
      </c>
      <c r="D4" s="371" t="s">
        <v>152</v>
      </c>
      <c r="E4" s="371">
        <v>2014</v>
      </c>
      <c r="F4" s="371"/>
      <c r="G4" s="371">
        <v>9493</v>
      </c>
      <c r="H4" s="371">
        <v>5304</v>
      </c>
      <c r="I4" s="442" t="s">
        <v>5</v>
      </c>
      <c r="J4" s="218" t="s">
        <v>365</v>
      </c>
      <c r="K4" s="429" t="s">
        <v>447</v>
      </c>
      <c r="L4" s="604"/>
      <c r="M4" s="277"/>
      <c r="N4" s="880"/>
      <c r="O4" s="246"/>
      <c r="P4" s="246"/>
      <c r="Q4" s="246"/>
      <c r="R4" s="246"/>
      <c r="S4" s="89">
        <v>35000</v>
      </c>
      <c r="T4" s="246"/>
      <c r="U4" s="246"/>
      <c r="V4" s="571"/>
      <c r="W4" s="571"/>
      <c r="X4" s="571"/>
      <c r="Y4" s="571"/>
      <c r="Z4" s="571"/>
      <c r="AA4" s="571"/>
    </row>
    <row r="5" spans="1:27" s="245" customFormat="1" ht="30" customHeight="1" x14ac:dyDescent="0.2">
      <c r="A5" s="370">
        <v>503</v>
      </c>
      <c r="B5" s="240">
        <v>6688</v>
      </c>
      <c r="C5" s="687" t="s">
        <v>247</v>
      </c>
      <c r="D5" s="371" t="s">
        <v>10</v>
      </c>
      <c r="E5" s="371">
        <v>2005</v>
      </c>
      <c r="F5" s="371"/>
      <c r="G5" s="371">
        <v>36015</v>
      </c>
      <c r="H5" s="371">
        <v>2173</v>
      </c>
      <c r="I5" s="442" t="s">
        <v>5</v>
      </c>
      <c r="J5" s="218" t="s">
        <v>365</v>
      </c>
      <c r="K5" s="429" t="s">
        <v>447</v>
      </c>
      <c r="L5" s="604"/>
      <c r="M5" s="277"/>
      <c r="N5" s="880"/>
      <c r="O5" s="246"/>
      <c r="P5" s="246">
        <v>35000</v>
      </c>
      <c r="Q5" s="246"/>
      <c r="R5" s="246"/>
      <c r="S5" s="246"/>
      <c r="T5" s="89"/>
      <c r="U5" s="246"/>
      <c r="V5" s="571"/>
      <c r="W5" s="246">
        <v>35000</v>
      </c>
      <c r="X5" s="571"/>
      <c r="Y5" s="571"/>
      <c r="Z5" s="571"/>
      <c r="AA5" s="571"/>
    </row>
    <row r="6" spans="1:27" s="245" customFormat="1" ht="30" customHeight="1" x14ac:dyDescent="0.2">
      <c r="A6" s="370">
        <v>505</v>
      </c>
      <c r="B6" s="240">
        <v>8499</v>
      </c>
      <c r="C6" s="687" t="s">
        <v>306</v>
      </c>
      <c r="D6" s="371" t="s">
        <v>93</v>
      </c>
      <c r="E6" s="371">
        <v>2006</v>
      </c>
      <c r="F6" s="371"/>
      <c r="G6" s="371">
        <v>18961</v>
      </c>
      <c r="H6" s="371">
        <v>1496</v>
      </c>
      <c r="I6" s="442" t="s">
        <v>5</v>
      </c>
      <c r="J6" s="218" t="s">
        <v>365</v>
      </c>
      <c r="K6" s="437" t="s">
        <v>445</v>
      </c>
      <c r="L6" s="410" t="s">
        <v>516</v>
      </c>
      <c r="M6" s="497"/>
      <c r="N6" s="881"/>
      <c r="O6" s="244"/>
      <c r="P6" s="89"/>
      <c r="Q6" s="89"/>
      <c r="R6" s="244">
        <v>35000</v>
      </c>
      <c r="S6" s="244"/>
      <c r="T6" s="244"/>
      <c r="U6" s="244"/>
      <c r="V6" s="566"/>
      <c r="W6" s="566"/>
      <c r="X6" s="566"/>
      <c r="Y6" s="566"/>
      <c r="Z6" s="566"/>
      <c r="AA6" s="566">
        <v>35000</v>
      </c>
    </row>
    <row r="7" spans="1:27" s="245" customFormat="1" ht="30" customHeight="1" x14ac:dyDescent="0.2">
      <c r="A7" s="370">
        <v>509</v>
      </c>
      <c r="B7" s="240">
        <v>8032</v>
      </c>
      <c r="C7" s="687" t="s">
        <v>207</v>
      </c>
      <c r="D7" s="371" t="s">
        <v>10</v>
      </c>
      <c r="E7" s="371">
        <v>2007</v>
      </c>
      <c r="F7" s="371"/>
      <c r="G7" s="371">
        <v>48328</v>
      </c>
      <c r="H7" s="371">
        <v>7219</v>
      </c>
      <c r="I7" s="442" t="s">
        <v>5</v>
      </c>
      <c r="J7" s="218" t="s">
        <v>365</v>
      </c>
      <c r="K7" s="437" t="s">
        <v>445</v>
      </c>
      <c r="L7" s="410"/>
      <c r="M7" s="277"/>
      <c r="N7" s="880"/>
      <c r="O7" s="246"/>
      <c r="P7" s="89"/>
      <c r="Q7" s="89">
        <v>35000</v>
      </c>
      <c r="R7" s="246"/>
      <c r="S7" s="246"/>
      <c r="T7" s="246"/>
      <c r="U7" s="246"/>
      <c r="V7" s="571"/>
      <c r="W7" s="571"/>
      <c r="X7" s="571"/>
      <c r="Y7" s="571"/>
      <c r="Z7" s="571">
        <v>35000</v>
      </c>
      <c r="AA7" s="571"/>
    </row>
    <row r="8" spans="1:27" s="83" customFormat="1" ht="30" customHeight="1" x14ac:dyDescent="0.2">
      <c r="A8" s="87">
        <v>510</v>
      </c>
      <c r="B8" s="90">
        <v>6636</v>
      </c>
      <c r="C8" s="689" t="s">
        <v>658</v>
      </c>
      <c r="D8" s="90" t="s">
        <v>152</v>
      </c>
      <c r="E8" s="90">
        <v>2005</v>
      </c>
      <c r="F8" s="90"/>
      <c r="G8" s="93">
        <v>38739</v>
      </c>
      <c r="H8" s="93">
        <v>3800</v>
      </c>
      <c r="I8" s="79" t="s">
        <v>5</v>
      </c>
      <c r="J8" s="218" t="s">
        <v>365</v>
      </c>
      <c r="K8" s="230" t="s">
        <v>441</v>
      </c>
      <c r="L8" s="230"/>
      <c r="M8" s="992"/>
      <c r="N8" s="883"/>
      <c r="O8" s="89"/>
      <c r="P8" s="89">
        <v>35000</v>
      </c>
      <c r="Q8" s="89"/>
      <c r="R8" s="89" t="s">
        <v>1</v>
      </c>
      <c r="S8" s="89"/>
      <c r="T8" s="89"/>
      <c r="U8" s="89"/>
      <c r="V8" s="690"/>
      <c r="W8" s="690"/>
      <c r="X8" s="690"/>
      <c r="Y8" s="690">
        <v>35000</v>
      </c>
      <c r="Z8" s="690"/>
      <c r="AA8" s="690"/>
    </row>
    <row r="9" spans="1:27" s="83" customFormat="1" ht="30" customHeight="1" x14ac:dyDescent="0.2">
      <c r="A9" s="87">
        <v>511</v>
      </c>
      <c r="B9" s="90">
        <v>8185</v>
      </c>
      <c r="C9" s="689" t="s">
        <v>253</v>
      </c>
      <c r="D9" s="90" t="s">
        <v>152</v>
      </c>
      <c r="E9" s="90">
        <v>2008</v>
      </c>
      <c r="F9" s="90"/>
      <c r="G9" s="93">
        <v>53266</v>
      </c>
      <c r="H9" s="93">
        <v>1274</v>
      </c>
      <c r="I9" s="79" t="s">
        <v>5</v>
      </c>
      <c r="J9" s="218" t="s">
        <v>365</v>
      </c>
      <c r="K9" s="437" t="s">
        <v>445</v>
      </c>
      <c r="L9" s="410"/>
      <c r="M9" s="992"/>
      <c r="N9" s="883"/>
      <c r="O9" s="89">
        <v>35000</v>
      </c>
      <c r="P9" s="89"/>
      <c r="Q9" s="89"/>
      <c r="R9" s="89" t="s">
        <v>1</v>
      </c>
      <c r="S9" s="89"/>
      <c r="T9" s="89"/>
      <c r="U9" s="89" t="s">
        <v>1</v>
      </c>
      <c r="V9" s="690"/>
      <c r="W9" s="690"/>
      <c r="X9" s="690">
        <v>35000</v>
      </c>
      <c r="Y9" s="690"/>
      <c r="Z9" s="690"/>
      <c r="AA9" s="690"/>
    </row>
    <row r="10" spans="1:27" s="83" customFormat="1" ht="30" customHeight="1" x14ac:dyDescent="0.2">
      <c r="A10" s="87">
        <v>512</v>
      </c>
      <c r="B10" s="90">
        <v>6637</v>
      </c>
      <c r="C10" s="689" t="s">
        <v>242</v>
      </c>
      <c r="D10" s="90" t="s">
        <v>101</v>
      </c>
      <c r="E10" s="90">
        <v>2005</v>
      </c>
      <c r="F10" s="90"/>
      <c r="G10" s="93">
        <v>75075</v>
      </c>
      <c r="H10" s="93">
        <v>5393</v>
      </c>
      <c r="I10" s="79" t="s">
        <v>229</v>
      </c>
      <c r="J10" s="219" t="s">
        <v>367</v>
      </c>
      <c r="K10" s="230" t="s">
        <v>441</v>
      </c>
      <c r="L10" s="230" t="s">
        <v>659</v>
      </c>
      <c r="M10" s="832">
        <v>30000</v>
      </c>
      <c r="N10" s="884"/>
      <c r="O10" s="691" t="s">
        <v>1</v>
      </c>
      <c r="P10" s="691"/>
      <c r="Q10" s="691"/>
      <c r="R10" s="691" t="s">
        <v>1</v>
      </c>
      <c r="S10" s="691"/>
      <c r="T10" s="691"/>
      <c r="U10" s="691" t="s">
        <v>1</v>
      </c>
      <c r="V10" s="691">
        <v>35000</v>
      </c>
      <c r="W10" s="691"/>
      <c r="X10" s="691"/>
      <c r="Y10" s="691"/>
      <c r="Z10" s="691"/>
      <c r="AA10" s="691"/>
    </row>
    <row r="11" spans="1:27" s="83" customFormat="1" ht="30" customHeight="1" x14ac:dyDescent="0.2">
      <c r="A11" s="87">
        <v>514</v>
      </c>
      <c r="B11" s="90">
        <v>9639</v>
      </c>
      <c r="C11" s="689" t="s">
        <v>298</v>
      </c>
      <c r="D11" s="90" t="s">
        <v>101</v>
      </c>
      <c r="E11" s="90">
        <v>2014</v>
      </c>
      <c r="F11" s="90"/>
      <c r="G11" s="93">
        <v>25601</v>
      </c>
      <c r="H11" s="93">
        <v>14940</v>
      </c>
      <c r="I11" s="79" t="s">
        <v>229</v>
      </c>
      <c r="J11" s="219" t="s">
        <v>367</v>
      </c>
      <c r="K11" s="219" t="s">
        <v>445</v>
      </c>
      <c r="L11" s="230"/>
      <c r="M11" s="832"/>
      <c r="N11" s="884"/>
      <c r="O11" s="691"/>
      <c r="P11" s="691"/>
      <c r="Q11" s="691"/>
      <c r="R11" s="691"/>
      <c r="S11" s="691"/>
      <c r="T11" s="691"/>
      <c r="U11" s="691"/>
      <c r="V11" s="691"/>
      <c r="W11" s="691"/>
      <c r="X11" s="691"/>
      <c r="Y11" s="691"/>
      <c r="Z11" s="691"/>
      <c r="AA11" s="691"/>
    </row>
    <row r="12" spans="1:27" s="83" customFormat="1" ht="30" customHeight="1" x14ac:dyDescent="0.2">
      <c r="A12" s="87">
        <v>515</v>
      </c>
      <c r="B12" s="90">
        <v>9817</v>
      </c>
      <c r="C12" s="689" t="s">
        <v>658</v>
      </c>
      <c r="D12" s="90" t="s">
        <v>152</v>
      </c>
      <c r="E12" s="90">
        <v>2015</v>
      </c>
      <c r="F12" s="90"/>
      <c r="G12" s="93">
        <v>2055</v>
      </c>
      <c r="H12" s="93">
        <v>285</v>
      </c>
      <c r="I12" s="79" t="s">
        <v>5</v>
      </c>
      <c r="J12" s="218" t="s">
        <v>365</v>
      </c>
      <c r="K12" s="230" t="s">
        <v>441</v>
      </c>
      <c r="L12" s="230"/>
      <c r="M12" s="992"/>
      <c r="N12" s="883"/>
      <c r="O12" s="89"/>
      <c r="P12" s="89"/>
      <c r="Q12" s="89"/>
      <c r="R12" s="89" t="s">
        <v>1</v>
      </c>
      <c r="S12" s="89"/>
      <c r="T12" s="89"/>
      <c r="U12" s="89"/>
      <c r="V12" s="690"/>
      <c r="W12" s="690"/>
      <c r="X12" s="690">
        <v>35000</v>
      </c>
      <c r="Y12" s="690"/>
      <c r="Z12" s="690"/>
      <c r="AA12" s="690"/>
    </row>
    <row r="13" spans="1:27" s="83" customFormat="1" ht="30" customHeight="1" x14ac:dyDescent="0.2">
      <c r="A13" s="87">
        <v>516</v>
      </c>
      <c r="B13" s="90">
        <v>9816</v>
      </c>
      <c r="C13" s="689" t="s">
        <v>658</v>
      </c>
      <c r="D13" s="90" t="s">
        <v>152</v>
      </c>
      <c r="E13" s="90">
        <v>2015</v>
      </c>
      <c r="F13" s="90"/>
      <c r="G13" s="93">
        <v>1479</v>
      </c>
      <c r="H13" s="93">
        <v>322</v>
      </c>
      <c r="I13" s="79" t="s">
        <v>5</v>
      </c>
      <c r="J13" s="218" t="s">
        <v>365</v>
      </c>
      <c r="K13" s="230" t="s">
        <v>441</v>
      </c>
      <c r="L13" s="230"/>
      <c r="M13" s="992"/>
      <c r="N13" s="883"/>
      <c r="O13" s="89"/>
      <c r="P13" s="89"/>
      <c r="Q13" s="89"/>
      <c r="R13" s="89" t="s">
        <v>1</v>
      </c>
      <c r="S13" s="89"/>
      <c r="T13" s="89"/>
      <c r="U13" s="89"/>
      <c r="V13" s="690"/>
      <c r="W13" s="690"/>
      <c r="X13" s="690">
        <v>35000</v>
      </c>
      <c r="Y13" s="690"/>
      <c r="Z13" s="690"/>
      <c r="AA13" s="690"/>
    </row>
    <row r="14" spans="1:27" s="293" customFormat="1" ht="30" customHeight="1" x14ac:dyDescent="0.2">
      <c r="A14" s="692" t="s">
        <v>1</v>
      </c>
      <c r="B14" s="288" t="s">
        <v>1</v>
      </c>
      <c r="C14" s="693" t="s">
        <v>193</v>
      </c>
      <c r="D14" s="652" t="s">
        <v>93</v>
      </c>
      <c r="E14" s="288">
        <v>3</v>
      </c>
      <c r="F14" s="288"/>
      <c r="G14" s="652" t="s">
        <v>1</v>
      </c>
      <c r="H14" s="652" t="s">
        <v>1</v>
      </c>
      <c r="I14" s="442" t="s">
        <v>5</v>
      </c>
      <c r="J14" s="220" t="s">
        <v>368</v>
      </c>
      <c r="K14" s="410" t="s">
        <v>220</v>
      </c>
      <c r="L14" s="410"/>
      <c r="M14" s="497"/>
      <c r="N14" s="881"/>
      <c r="O14" s="292"/>
      <c r="P14" s="292">
        <v>6000</v>
      </c>
      <c r="Q14" s="292"/>
      <c r="R14" s="292"/>
      <c r="S14" s="292"/>
      <c r="T14" s="292"/>
      <c r="U14" s="292">
        <v>6000</v>
      </c>
      <c r="V14" s="615"/>
      <c r="W14" s="615"/>
      <c r="X14" s="615"/>
      <c r="Y14" s="615"/>
      <c r="Z14" s="615"/>
      <c r="AA14" s="615"/>
    </row>
    <row r="15" spans="1:27" s="83" customFormat="1" ht="25.15" customHeight="1" x14ac:dyDescent="0.2">
      <c r="A15" s="78"/>
      <c r="C15" s="105"/>
      <c r="F15" s="106"/>
      <c r="G15" s="106"/>
      <c r="K15" s="432"/>
      <c r="L15" s="81"/>
      <c r="M15" s="118"/>
      <c r="N15" s="872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</row>
    <row r="16" spans="1:27" s="233" customFormat="1" ht="25.15" customHeight="1" thickBot="1" x14ac:dyDescent="0.25">
      <c r="H16" s="322"/>
      <c r="I16" s="321"/>
      <c r="J16" s="322"/>
      <c r="K16" s="722"/>
      <c r="L16" s="322"/>
      <c r="M16" s="399" t="s">
        <v>24</v>
      </c>
      <c r="N16" s="885" t="s">
        <v>25</v>
      </c>
      <c r="O16" s="238" t="s">
        <v>26</v>
      </c>
      <c r="P16" s="238" t="s">
        <v>27</v>
      </c>
      <c r="Q16" s="238" t="s">
        <v>28</v>
      </c>
      <c r="R16" s="238" t="s">
        <v>127</v>
      </c>
      <c r="S16" s="238" t="s">
        <v>156</v>
      </c>
      <c r="T16" s="238" t="s">
        <v>210</v>
      </c>
      <c r="U16" s="238" t="s">
        <v>211</v>
      </c>
      <c r="V16" s="238" t="s">
        <v>212</v>
      </c>
      <c r="W16" s="238" t="s">
        <v>551</v>
      </c>
      <c r="X16" s="238" t="s">
        <v>552</v>
      </c>
      <c r="Y16" s="238" t="s">
        <v>553</v>
      </c>
      <c r="Z16" s="238" t="s">
        <v>554</v>
      </c>
      <c r="AA16" s="238" t="s">
        <v>555</v>
      </c>
    </row>
    <row r="17" spans="1:27" s="679" customFormat="1" ht="25.15" customHeight="1" thickBot="1" x14ac:dyDescent="0.25">
      <c r="B17" s="307"/>
      <c r="C17" s="300" t="s">
        <v>399</v>
      </c>
      <c r="D17" s="317"/>
      <c r="E17" s="302">
        <f>COUNTA(A4:A14)</f>
        <v>11</v>
      </c>
      <c r="H17" s="680"/>
      <c r="I17" s="681" t="s">
        <v>319</v>
      </c>
      <c r="J17" s="716"/>
      <c r="K17" s="718"/>
      <c r="L17" s="682"/>
      <c r="M17" s="683">
        <f t="shared" ref="M17:AA17" si="0">SUM(M3:M14)</f>
        <v>30000</v>
      </c>
      <c r="N17" s="886">
        <f t="shared" si="0"/>
        <v>0</v>
      </c>
      <c r="O17" s="683">
        <f t="shared" si="0"/>
        <v>35000</v>
      </c>
      <c r="P17" s="683">
        <f t="shared" si="0"/>
        <v>76000</v>
      </c>
      <c r="Q17" s="683">
        <f t="shared" si="0"/>
        <v>35000</v>
      </c>
      <c r="R17" s="683">
        <f t="shared" si="0"/>
        <v>35000</v>
      </c>
      <c r="S17" s="683">
        <f t="shared" si="0"/>
        <v>35000</v>
      </c>
      <c r="T17" s="683">
        <f t="shared" si="0"/>
        <v>0</v>
      </c>
      <c r="U17" s="683">
        <f t="shared" si="0"/>
        <v>6000</v>
      </c>
      <c r="V17" s="683">
        <f t="shared" si="0"/>
        <v>35000</v>
      </c>
      <c r="W17" s="683">
        <f t="shared" si="0"/>
        <v>35000</v>
      </c>
      <c r="X17" s="683">
        <f t="shared" si="0"/>
        <v>105000</v>
      </c>
      <c r="Y17" s="683">
        <f t="shared" si="0"/>
        <v>35000</v>
      </c>
      <c r="Z17" s="683">
        <f t="shared" si="0"/>
        <v>35000</v>
      </c>
      <c r="AA17" s="683">
        <f t="shared" si="0"/>
        <v>35000</v>
      </c>
    </row>
    <row r="18" spans="1:27" s="253" customFormat="1" ht="25.15" customHeight="1" thickBot="1" x14ac:dyDescent="0.25">
      <c r="B18" s="307"/>
      <c r="C18" s="300" t="s">
        <v>400</v>
      </c>
      <c r="D18" s="317"/>
      <c r="E18" s="318">
        <v>0</v>
      </c>
      <c r="H18" s="254"/>
      <c r="I18" s="255" t="s">
        <v>320</v>
      </c>
      <c r="J18" s="380"/>
      <c r="K18" s="719"/>
      <c r="L18" s="257"/>
      <c r="M18" s="259">
        <v>0</v>
      </c>
      <c r="N18" s="887">
        <v>0</v>
      </c>
      <c r="O18" s="259">
        <v>0</v>
      </c>
      <c r="P18" s="259">
        <v>0</v>
      </c>
      <c r="Q18" s="259">
        <v>0</v>
      </c>
      <c r="R18" s="259">
        <v>0</v>
      </c>
      <c r="S18" s="259">
        <v>0</v>
      </c>
      <c r="T18" s="259">
        <v>0</v>
      </c>
      <c r="U18" s="259">
        <v>0</v>
      </c>
      <c r="V18" s="259">
        <v>0</v>
      </c>
      <c r="W18" s="259">
        <v>0</v>
      </c>
      <c r="X18" s="259">
        <v>0</v>
      </c>
      <c r="Y18" s="259">
        <v>0</v>
      </c>
      <c r="Z18" s="259">
        <v>0</v>
      </c>
      <c r="AA18" s="259">
        <v>0</v>
      </c>
    </row>
    <row r="19" spans="1:27" s="260" customFormat="1" ht="25.15" customHeight="1" thickBot="1" x14ac:dyDescent="0.25">
      <c r="B19" s="320"/>
      <c r="C19" s="321" t="s">
        <v>14</v>
      </c>
      <c r="D19" s="322"/>
      <c r="E19" s="323">
        <f>SUM(E17:E18)</f>
        <v>11</v>
      </c>
      <c r="H19" s="261"/>
      <c r="I19" s="581" t="s">
        <v>321</v>
      </c>
      <c r="J19" s="529"/>
      <c r="K19" s="720"/>
      <c r="L19" s="265"/>
      <c r="M19" s="267">
        <f t="shared" ref="M19:AA19" si="1">SUM(M17+M18)</f>
        <v>30000</v>
      </c>
      <c r="N19" s="888">
        <f t="shared" si="1"/>
        <v>0</v>
      </c>
      <c r="O19" s="267">
        <f t="shared" si="1"/>
        <v>35000</v>
      </c>
      <c r="P19" s="267">
        <f t="shared" si="1"/>
        <v>76000</v>
      </c>
      <c r="Q19" s="267">
        <f t="shared" si="1"/>
        <v>35000</v>
      </c>
      <c r="R19" s="267">
        <f t="shared" si="1"/>
        <v>35000</v>
      </c>
      <c r="S19" s="267">
        <f t="shared" si="1"/>
        <v>35000</v>
      </c>
      <c r="T19" s="267">
        <f t="shared" si="1"/>
        <v>0</v>
      </c>
      <c r="U19" s="267">
        <f t="shared" si="1"/>
        <v>6000</v>
      </c>
      <c r="V19" s="267">
        <f t="shared" si="1"/>
        <v>35000</v>
      </c>
      <c r="W19" s="267">
        <f t="shared" si="1"/>
        <v>35000</v>
      </c>
      <c r="X19" s="267">
        <f t="shared" si="1"/>
        <v>105000</v>
      </c>
      <c r="Y19" s="267">
        <f t="shared" si="1"/>
        <v>35000</v>
      </c>
      <c r="Z19" s="267">
        <f t="shared" si="1"/>
        <v>35000</v>
      </c>
      <c r="AA19" s="267">
        <f t="shared" si="1"/>
        <v>35000</v>
      </c>
    </row>
    <row r="20" spans="1:27" s="245" customFormat="1" ht="25.15" customHeight="1" thickBot="1" x14ac:dyDescent="0.25">
      <c r="H20" s="304"/>
      <c r="I20" s="305" t="s">
        <v>327</v>
      </c>
      <c r="J20" s="717"/>
      <c r="K20" s="721"/>
      <c r="L20" s="306"/>
      <c r="M20" s="277">
        <f t="shared" ref="M20:AA20" si="2">SUM(M3:M14)</f>
        <v>30000</v>
      </c>
      <c r="N20" s="880">
        <f t="shared" si="2"/>
        <v>0</v>
      </c>
      <c r="O20" s="246">
        <f t="shared" si="2"/>
        <v>35000</v>
      </c>
      <c r="P20" s="246">
        <f t="shared" si="2"/>
        <v>76000</v>
      </c>
      <c r="Q20" s="246">
        <f t="shared" si="2"/>
        <v>35000</v>
      </c>
      <c r="R20" s="246">
        <f t="shared" si="2"/>
        <v>35000</v>
      </c>
      <c r="S20" s="246">
        <f t="shared" si="2"/>
        <v>35000</v>
      </c>
      <c r="T20" s="246">
        <f t="shared" si="2"/>
        <v>0</v>
      </c>
      <c r="U20" s="246">
        <f t="shared" si="2"/>
        <v>6000</v>
      </c>
      <c r="V20" s="246">
        <f t="shared" si="2"/>
        <v>35000</v>
      </c>
      <c r="W20" s="246">
        <f t="shared" si="2"/>
        <v>35000</v>
      </c>
      <c r="X20" s="246">
        <f t="shared" si="2"/>
        <v>105000</v>
      </c>
      <c r="Y20" s="246">
        <f t="shared" si="2"/>
        <v>35000</v>
      </c>
      <c r="Z20" s="246">
        <f t="shared" si="2"/>
        <v>35000</v>
      </c>
      <c r="AA20" s="246">
        <f t="shared" si="2"/>
        <v>35000</v>
      </c>
    </row>
    <row r="21" spans="1:27" s="245" customFormat="1" ht="25.15" customHeight="1" x14ac:dyDescent="0.2">
      <c r="A21" s="233"/>
      <c r="C21" s="296"/>
      <c r="K21" s="694"/>
      <c r="L21" s="271"/>
      <c r="M21" s="496">
        <f t="shared" ref="M21:AA21" si="3">M20-M19</f>
        <v>0</v>
      </c>
      <c r="N21" s="496">
        <f t="shared" si="3"/>
        <v>0</v>
      </c>
      <c r="O21" s="496">
        <f t="shared" si="3"/>
        <v>0</v>
      </c>
      <c r="P21" s="496">
        <f t="shared" si="3"/>
        <v>0</v>
      </c>
      <c r="Q21" s="496">
        <f t="shared" si="3"/>
        <v>0</v>
      </c>
      <c r="R21" s="496">
        <f t="shared" si="3"/>
        <v>0</v>
      </c>
      <c r="S21" s="496">
        <f t="shared" si="3"/>
        <v>0</v>
      </c>
      <c r="T21" s="496">
        <f t="shared" si="3"/>
        <v>0</v>
      </c>
      <c r="U21" s="496">
        <f t="shared" si="3"/>
        <v>0</v>
      </c>
      <c r="V21" s="496">
        <f t="shared" si="3"/>
        <v>0</v>
      </c>
      <c r="W21" s="496">
        <f t="shared" si="3"/>
        <v>0</v>
      </c>
      <c r="X21" s="496">
        <f t="shared" si="3"/>
        <v>0</v>
      </c>
      <c r="Y21" s="496">
        <f t="shared" si="3"/>
        <v>0</v>
      </c>
      <c r="Z21" s="496">
        <f t="shared" si="3"/>
        <v>0</v>
      </c>
      <c r="AA21" s="496">
        <f t="shared" si="3"/>
        <v>0</v>
      </c>
    </row>
    <row r="22" spans="1:27" s="245" customFormat="1" ht="25.15" customHeight="1" x14ac:dyDescent="0.2">
      <c r="A22" s="133"/>
      <c r="B22" s="134" t="s">
        <v>188</v>
      </c>
      <c r="C22" s="135"/>
      <c r="D22" s="147" t="s">
        <v>1</v>
      </c>
      <c r="E22" s="144" t="s">
        <v>349</v>
      </c>
      <c r="F22" s="146" t="s">
        <v>379</v>
      </c>
      <c r="G22" s="145" t="s">
        <v>249</v>
      </c>
      <c r="H22" s="148" t="s">
        <v>1</v>
      </c>
      <c r="I22" s="325"/>
      <c r="J22" s="218" t="s">
        <v>365</v>
      </c>
      <c r="K22" s="218" t="s">
        <v>365</v>
      </c>
      <c r="L22" s="104"/>
      <c r="M22" s="496"/>
      <c r="N22" s="889"/>
      <c r="O22" s="298"/>
      <c r="P22" s="298"/>
      <c r="Q22" s="298"/>
      <c r="R22" s="298"/>
      <c r="S22" s="298"/>
      <c r="T22" s="298"/>
      <c r="U22" s="298"/>
    </row>
    <row r="23" spans="1:27" s="245" customFormat="1" ht="25.15" customHeight="1" x14ac:dyDescent="0.2">
      <c r="A23" s="98"/>
      <c r="B23" s="122" t="s">
        <v>248</v>
      </c>
      <c r="C23" s="99"/>
      <c r="D23" s="103"/>
      <c r="E23" s="435" t="s">
        <v>323</v>
      </c>
      <c r="F23" s="436" t="s">
        <v>266</v>
      </c>
      <c r="G23" s="113" t="s">
        <v>394</v>
      </c>
      <c r="H23" s="103"/>
      <c r="I23" s="325"/>
      <c r="J23" s="219" t="s">
        <v>367</v>
      </c>
      <c r="K23" s="219" t="s">
        <v>445</v>
      </c>
      <c r="L23" s="208"/>
      <c r="M23" s="496"/>
      <c r="N23" s="889"/>
      <c r="O23" s="298"/>
      <c r="P23" s="298"/>
      <c r="Q23" s="298"/>
      <c r="R23" s="298"/>
      <c r="S23" s="298"/>
      <c r="T23" s="298"/>
      <c r="U23" s="298"/>
    </row>
    <row r="24" spans="1:27" s="245" customFormat="1" ht="25.15" customHeight="1" x14ac:dyDescent="0.2">
      <c r="A24" s="100"/>
      <c r="B24" s="123" t="s">
        <v>180</v>
      </c>
      <c r="C24" s="101"/>
      <c r="D24" s="141"/>
      <c r="E24" s="149" t="s">
        <v>324</v>
      </c>
      <c r="F24" s="142" t="s">
        <v>266</v>
      </c>
      <c r="G24" s="142" t="s">
        <v>394</v>
      </c>
      <c r="H24" s="143"/>
      <c r="I24" s="325"/>
      <c r="J24" s="220" t="s">
        <v>368</v>
      </c>
      <c r="K24" s="220" t="s">
        <v>446</v>
      </c>
      <c r="L24" s="104"/>
      <c r="M24" s="496"/>
      <c r="N24" s="889"/>
      <c r="O24" s="298"/>
      <c r="P24" s="298"/>
      <c r="Q24" s="298"/>
      <c r="R24" s="298"/>
      <c r="S24" s="298"/>
      <c r="T24" s="298"/>
      <c r="U24" s="298"/>
    </row>
    <row r="25" spans="1:27" s="245" customFormat="1" ht="25.15" customHeight="1" x14ac:dyDescent="0.2">
      <c r="A25" s="102"/>
      <c r="B25" s="124" t="s">
        <v>395</v>
      </c>
      <c r="C25" s="85"/>
      <c r="D25" s="197"/>
      <c r="E25" s="198"/>
      <c r="F25" s="198" t="s">
        <v>322</v>
      </c>
      <c r="G25" s="199"/>
      <c r="H25" s="200"/>
      <c r="I25" s="325"/>
      <c r="J25" s="221" t="s">
        <v>369</v>
      </c>
      <c r="K25" s="430" t="s">
        <v>447</v>
      </c>
      <c r="L25" s="396"/>
      <c r="M25" s="496"/>
      <c r="N25" s="889"/>
      <c r="O25" s="298"/>
      <c r="P25" s="298"/>
      <c r="Q25" s="298"/>
      <c r="R25" s="298"/>
      <c r="S25" s="298"/>
      <c r="T25" s="298"/>
      <c r="U25" s="298"/>
    </row>
    <row r="26" spans="1:27" s="245" customFormat="1" ht="25.15" customHeight="1" x14ac:dyDescent="0.2">
      <c r="A26" s="130"/>
      <c r="B26" s="131" t="s">
        <v>187</v>
      </c>
      <c r="C26" s="132"/>
      <c r="D26" s="137"/>
      <c r="E26" s="138"/>
      <c r="F26" s="138" t="s">
        <v>378</v>
      </c>
      <c r="G26" s="139"/>
      <c r="H26" s="140"/>
      <c r="I26" s="325"/>
      <c r="J26" s="222" t="s">
        <v>443</v>
      </c>
      <c r="K26" s="222" t="s">
        <v>448</v>
      </c>
      <c r="L26" s="397"/>
      <c r="M26" s="496"/>
      <c r="N26" s="889"/>
      <c r="O26" s="298"/>
      <c r="P26" s="298"/>
      <c r="Q26" s="298"/>
      <c r="R26" s="298"/>
      <c r="S26" s="298"/>
      <c r="T26" s="298"/>
      <c r="U26" s="298"/>
    </row>
    <row r="27" spans="1:27" s="245" customFormat="1" ht="25.15" customHeight="1" x14ac:dyDescent="0.2">
      <c r="A27" s="133"/>
      <c r="B27" s="134"/>
      <c r="C27" s="135"/>
      <c r="D27" s="88"/>
      <c r="E27" s="95"/>
      <c r="F27" s="136"/>
      <c r="G27" s="136"/>
      <c r="H27" s="86"/>
      <c r="I27" s="325"/>
      <c r="J27" s="223" t="s">
        <v>444</v>
      </c>
      <c r="K27" s="409" t="s">
        <v>220</v>
      </c>
      <c r="L27" s="208"/>
      <c r="M27" s="496"/>
      <c r="N27" s="889"/>
      <c r="O27" s="298"/>
      <c r="P27" s="298"/>
      <c r="Q27" s="298"/>
      <c r="R27" s="298"/>
      <c r="S27" s="298"/>
      <c r="T27" s="298"/>
      <c r="U27" s="298"/>
    </row>
    <row r="28" spans="1:27" s="245" customFormat="1" ht="25.15" customHeight="1" x14ac:dyDescent="0.2">
      <c r="A28" s="233"/>
      <c r="C28" s="296"/>
      <c r="K28" s="694"/>
      <c r="L28" s="271"/>
      <c r="M28" s="496"/>
      <c r="N28" s="889"/>
      <c r="O28" s="298"/>
      <c r="P28" s="298"/>
      <c r="Q28" s="298"/>
      <c r="R28" s="298"/>
      <c r="S28" s="298"/>
      <c r="T28" s="298"/>
      <c r="U28" s="298"/>
      <c r="V28" s="298"/>
      <c r="W28" s="298"/>
      <c r="X28" s="298"/>
      <c r="Y28" s="298"/>
      <c r="Z28" s="298"/>
      <c r="AA28" s="298"/>
    </row>
    <row r="29" spans="1:27" s="245" customFormat="1" ht="25.15" customHeight="1" x14ac:dyDescent="0.2">
      <c r="A29" s="233"/>
      <c r="C29" s="296"/>
      <c r="K29" s="694"/>
      <c r="L29" s="271"/>
      <c r="M29" s="496"/>
      <c r="N29" s="889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</row>
    <row r="30" spans="1:27" s="245" customFormat="1" ht="25.15" customHeight="1" x14ac:dyDescent="0.2">
      <c r="A30" s="233"/>
      <c r="C30" s="296"/>
      <c r="K30" s="694"/>
      <c r="L30" s="271"/>
      <c r="M30" s="496"/>
      <c r="N30" s="889"/>
      <c r="O30" s="298"/>
      <c r="P30" s="298"/>
      <c r="Q30" s="298"/>
      <c r="R30" s="298"/>
      <c r="S30" s="298"/>
      <c r="T30" s="298"/>
      <c r="U30" s="298"/>
      <c r="V30" s="298"/>
      <c r="W30" s="298"/>
      <c r="X30" s="298"/>
      <c r="Y30" s="298"/>
      <c r="Z30" s="298"/>
      <c r="AA30" s="298"/>
    </row>
    <row r="31" spans="1:27" s="245" customFormat="1" ht="25.15" customHeight="1" x14ac:dyDescent="0.2">
      <c r="A31" s="233"/>
      <c r="C31" s="296"/>
      <c r="K31" s="694"/>
      <c r="L31" s="271"/>
      <c r="M31" s="496"/>
      <c r="N31" s="889"/>
      <c r="O31" s="298"/>
      <c r="P31" s="298"/>
      <c r="Q31" s="298"/>
      <c r="R31" s="298"/>
      <c r="S31" s="298"/>
      <c r="T31" s="298"/>
      <c r="U31" s="298"/>
      <c r="V31" s="298"/>
      <c r="W31" s="298"/>
      <c r="X31" s="298"/>
      <c r="Y31" s="298"/>
      <c r="Z31" s="298"/>
      <c r="AA31" s="298"/>
    </row>
  </sheetData>
  <phoneticPr fontId="0" type="noConversion"/>
  <printOptions horizontalCentered="1" verticalCentered="1" gridLines="1"/>
  <pageMargins left="0.56999999999999995" right="0.57999999999999996" top="0.65" bottom="0.37" header="0.34" footer="0.33333333333333298"/>
  <pageSetup paperSize="5" scale="49" orientation="landscape" r:id="rId1"/>
  <headerFooter alignWithMargins="0">
    <oddHeader>&amp;L&amp;D&amp;R&amp;F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A110"/>
  <sheetViews>
    <sheetView showOutlineSymbols="0" view="pageBreakPreview" topLeftCell="A43" zoomScale="60" zoomScaleNormal="75" workbookViewId="0">
      <selection activeCell="A53" sqref="A53:XFD53"/>
    </sheetView>
  </sheetViews>
  <sheetFormatPr defaultColWidth="9.140625" defaultRowHeight="24.95" customHeight="1" x14ac:dyDescent="0.2"/>
  <cols>
    <col min="1" max="1" width="9.140625" style="11"/>
    <col min="2" max="2" width="9.140625" style="1"/>
    <col min="3" max="3" width="38.7109375" style="156" customWidth="1"/>
    <col min="4" max="4" width="14.28515625" style="156" customWidth="1"/>
    <col min="5" max="5" width="11.7109375" style="1" customWidth="1"/>
    <col min="6" max="6" width="12.28515625" style="1" customWidth="1"/>
    <col min="7" max="7" width="13.5703125" style="16" customWidth="1"/>
    <col min="8" max="8" width="14.7109375" style="16" customWidth="1"/>
    <col min="9" max="9" width="15.5703125" style="1" customWidth="1"/>
    <col min="10" max="10" width="18.5703125" style="1" customWidth="1"/>
    <col min="11" max="11" width="19.85546875" style="1" customWidth="1"/>
    <col min="12" max="12" width="19.85546875" style="420" customWidth="1"/>
    <col min="13" max="13" width="12.7109375" style="63" customWidth="1"/>
    <col min="14" max="14" width="12.7109375" style="877" customWidth="1"/>
    <col min="15" max="18" width="12.7109375" style="3" customWidth="1"/>
    <col min="19" max="20" width="12.7109375" style="1" customWidth="1"/>
    <col min="21" max="21" width="14.42578125" style="1" customWidth="1"/>
    <col min="22" max="27" width="14.5703125" style="1" customWidth="1"/>
    <col min="28" max="16384" width="9.140625" style="1"/>
  </cols>
  <sheetData>
    <row r="1" spans="1:27" s="24" customFormat="1" ht="30" customHeight="1" x14ac:dyDescent="0.2">
      <c r="A1" s="10"/>
      <c r="B1" s="22"/>
      <c r="C1" s="55" t="s">
        <v>16</v>
      </c>
      <c r="D1" s="157"/>
      <c r="E1" s="36">
        <v>290</v>
      </c>
      <c r="F1" s="22"/>
      <c r="G1" s="37"/>
      <c r="H1" s="37"/>
      <c r="I1" s="22"/>
      <c r="J1" s="22"/>
      <c r="K1" s="22"/>
      <c r="L1" s="417"/>
      <c r="M1" s="828"/>
      <c r="N1" s="868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s="24" customFormat="1" ht="27.6" customHeight="1" x14ac:dyDescent="0.2">
      <c r="A2" s="25" t="s">
        <v>2</v>
      </c>
      <c r="B2" s="24" t="s">
        <v>19</v>
      </c>
      <c r="C2" s="26" t="s">
        <v>21</v>
      </c>
      <c r="D2" s="26" t="s">
        <v>8</v>
      </c>
      <c r="E2" s="26" t="s">
        <v>0</v>
      </c>
      <c r="F2" s="26" t="s">
        <v>18</v>
      </c>
      <c r="G2" s="39" t="s">
        <v>3</v>
      </c>
      <c r="H2" s="454" t="s">
        <v>91</v>
      </c>
      <c r="I2" s="26" t="s">
        <v>22</v>
      </c>
      <c r="J2" s="7" t="s">
        <v>22</v>
      </c>
      <c r="K2" s="7" t="s">
        <v>451</v>
      </c>
      <c r="L2" s="408" t="s">
        <v>473</v>
      </c>
      <c r="M2" s="389" t="s">
        <v>24</v>
      </c>
      <c r="N2" s="869" t="s">
        <v>25</v>
      </c>
      <c r="O2" s="7" t="s">
        <v>26</v>
      </c>
      <c r="P2" s="7" t="s">
        <v>27</v>
      </c>
      <c r="Q2" s="7" t="s">
        <v>28</v>
      </c>
      <c r="R2" s="7" t="s">
        <v>127</v>
      </c>
      <c r="S2" s="7" t="s">
        <v>156</v>
      </c>
      <c r="T2" s="7" t="s">
        <v>210</v>
      </c>
      <c r="U2" s="7" t="s">
        <v>211</v>
      </c>
      <c r="V2" s="7" t="s">
        <v>212</v>
      </c>
      <c r="W2" s="7" t="s">
        <v>551</v>
      </c>
      <c r="X2" s="7" t="s">
        <v>552</v>
      </c>
      <c r="Y2" s="7" t="s">
        <v>553</v>
      </c>
      <c r="Z2" s="7" t="s">
        <v>554</v>
      </c>
      <c r="AA2" s="7" t="s">
        <v>555</v>
      </c>
    </row>
    <row r="3" spans="1:27" s="24" customFormat="1" ht="27.6" customHeight="1" x14ac:dyDescent="0.2">
      <c r="A3" s="25" t="s">
        <v>20</v>
      </c>
      <c r="B3" s="24" t="s">
        <v>20</v>
      </c>
      <c r="C3" s="26" t="s">
        <v>122</v>
      </c>
      <c r="D3" s="26" t="s">
        <v>17</v>
      </c>
      <c r="E3" s="26"/>
      <c r="F3" s="26"/>
      <c r="G3" s="39"/>
      <c r="H3" s="454" t="s">
        <v>488</v>
      </c>
      <c r="I3" s="26" t="s">
        <v>23</v>
      </c>
      <c r="J3" s="7" t="s">
        <v>363</v>
      </c>
      <c r="K3" s="7" t="s">
        <v>450</v>
      </c>
      <c r="L3" s="418"/>
      <c r="M3" s="389"/>
      <c r="N3" s="869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s="245" customFormat="1" ht="30" customHeight="1" x14ac:dyDescent="0.2">
      <c r="A4" s="491">
        <v>1</v>
      </c>
      <c r="B4" s="240">
        <v>8121</v>
      </c>
      <c r="C4" s="249" t="s">
        <v>417</v>
      </c>
      <c r="D4" s="249" t="s">
        <v>10</v>
      </c>
      <c r="E4" s="240">
        <v>2012</v>
      </c>
      <c r="F4" s="240" t="s">
        <v>1</v>
      </c>
      <c r="G4" s="306">
        <v>37525</v>
      </c>
      <c r="H4" s="306">
        <v>6356</v>
      </c>
      <c r="I4" s="274" t="s">
        <v>5</v>
      </c>
      <c r="J4" s="218" t="s">
        <v>365</v>
      </c>
      <c r="K4" s="230" t="s">
        <v>365</v>
      </c>
      <c r="L4" s="663"/>
      <c r="M4" s="277"/>
      <c r="N4" s="880"/>
      <c r="O4" s="664"/>
      <c r="P4" s="664">
        <v>35000</v>
      </c>
      <c r="Q4" s="664"/>
      <c r="R4" s="664"/>
      <c r="S4" s="664"/>
      <c r="T4" s="664"/>
      <c r="U4" s="664"/>
      <c r="V4" s="664"/>
      <c r="W4" s="664"/>
      <c r="X4" s="664"/>
      <c r="Y4" s="664">
        <v>35000</v>
      </c>
      <c r="Z4" s="664"/>
      <c r="AA4" s="664"/>
    </row>
    <row r="5" spans="1:27" s="245" customFormat="1" ht="30" customHeight="1" x14ac:dyDescent="0.2">
      <c r="A5" s="491">
        <v>4</v>
      </c>
      <c r="B5" s="240">
        <v>9835</v>
      </c>
      <c r="C5" s="249" t="s">
        <v>660</v>
      </c>
      <c r="D5" s="249" t="s">
        <v>9</v>
      </c>
      <c r="E5" s="240">
        <v>2007</v>
      </c>
      <c r="F5" s="240"/>
      <c r="G5" s="306">
        <v>72768</v>
      </c>
      <c r="H5" s="306">
        <v>2826</v>
      </c>
      <c r="I5" s="274" t="s">
        <v>5</v>
      </c>
      <c r="J5" s="218" t="s">
        <v>365</v>
      </c>
      <c r="K5" s="218" t="s">
        <v>365</v>
      </c>
      <c r="L5" s="663"/>
      <c r="M5" s="277"/>
      <c r="N5" s="880"/>
      <c r="O5" s="664"/>
      <c r="P5" s="664"/>
      <c r="Q5" s="664"/>
      <c r="R5" s="664">
        <v>35000</v>
      </c>
      <c r="S5" s="664"/>
      <c r="T5" s="664"/>
      <c r="U5" s="664"/>
      <c r="V5" s="664"/>
      <c r="W5" s="664"/>
      <c r="X5" s="664"/>
      <c r="Y5" s="664"/>
      <c r="Z5" s="664">
        <v>35000</v>
      </c>
      <c r="AA5" s="664"/>
    </row>
    <row r="6" spans="1:27" s="245" customFormat="1" ht="30" customHeight="1" x14ac:dyDescent="0.2">
      <c r="A6" s="491">
        <v>5</v>
      </c>
      <c r="B6" s="240">
        <v>9594</v>
      </c>
      <c r="C6" s="249" t="s">
        <v>207</v>
      </c>
      <c r="D6" s="249" t="s">
        <v>9</v>
      </c>
      <c r="E6" s="240">
        <v>2013</v>
      </c>
      <c r="F6" s="240"/>
      <c r="G6" s="306">
        <v>12323</v>
      </c>
      <c r="H6" s="306">
        <v>2146</v>
      </c>
      <c r="I6" s="274" t="s">
        <v>5</v>
      </c>
      <c r="J6" s="218" t="s">
        <v>365</v>
      </c>
      <c r="K6" s="230" t="s">
        <v>365</v>
      </c>
      <c r="L6" s="663"/>
      <c r="M6" s="277"/>
      <c r="N6" s="880"/>
      <c r="O6" s="664"/>
      <c r="P6" s="664"/>
      <c r="Q6" s="664">
        <v>35000</v>
      </c>
      <c r="R6" s="664"/>
      <c r="S6" s="664"/>
      <c r="T6" s="664"/>
      <c r="U6" s="664"/>
      <c r="V6" s="664"/>
      <c r="W6" s="664"/>
      <c r="X6" s="664"/>
      <c r="Y6" s="664">
        <v>35000</v>
      </c>
      <c r="Z6" s="664"/>
      <c r="AA6" s="664"/>
    </row>
    <row r="7" spans="1:27" s="245" customFormat="1" ht="30" customHeight="1" x14ac:dyDescent="0.2">
      <c r="A7" s="491">
        <v>6</v>
      </c>
      <c r="B7" s="240">
        <v>8122</v>
      </c>
      <c r="C7" s="249" t="s">
        <v>417</v>
      </c>
      <c r="D7" s="249" t="s">
        <v>10</v>
      </c>
      <c r="E7" s="240">
        <v>2012</v>
      </c>
      <c r="F7" s="240" t="s">
        <v>1</v>
      </c>
      <c r="G7" s="306">
        <v>34212</v>
      </c>
      <c r="H7" s="306">
        <v>6986</v>
      </c>
      <c r="I7" s="274" t="s">
        <v>5</v>
      </c>
      <c r="J7" s="218" t="s">
        <v>365</v>
      </c>
      <c r="K7" s="230" t="s">
        <v>365</v>
      </c>
      <c r="L7" s="663"/>
      <c r="M7" s="277"/>
      <c r="N7" s="880"/>
      <c r="O7" s="664"/>
      <c r="P7" s="664"/>
      <c r="Q7" s="664"/>
      <c r="R7" s="664"/>
      <c r="S7" s="664"/>
      <c r="T7" s="664"/>
      <c r="U7" s="664">
        <v>35000</v>
      </c>
      <c r="V7" s="664"/>
      <c r="W7" s="664"/>
      <c r="X7" s="664"/>
      <c r="Y7" s="664"/>
      <c r="Z7" s="664"/>
      <c r="AA7" s="664"/>
    </row>
    <row r="8" spans="1:27" s="245" customFormat="1" ht="30" customHeight="1" x14ac:dyDescent="0.2">
      <c r="A8" s="491">
        <v>7</v>
      </c>
      <c r="B8" s="240">
        <v>6603</v>
      </c>
      <c r="C8" s="665" t="s">
        <v>209</v>
      </c>
      <c r="D8" s="665" t="s">
        <v>13</v>
      </c>
      <c r="E8" s="666">
        <v>2004</v>
      </c>
      <c r="F8" s="665" t="s">
        <v>1</v>
      </c>
      <c r="G8" s="372">
        <v>32608</v>
      </c>
      <c r="H8" s="372">
        <v>1269</v>
      </c>
      <c r="I8" s="667" t="s">
        <v>5</v>
      </c>
      <c r="J8" s="218" t="s">
        <v>365</v>
      </c>
      <c r="K8" s="164" t="s">
        <v>448</v>
      </c>
      <c r="L8" s="663"/>
      <c r="M8" s="833"/>
      <c r="N8" s="890"/>
      <c r="O8" s="664"/>
      <c r="P8" s="664"/>
      <c r="Q8" s="664"/>
      <c r="R8" s="664">
        <v>45000</v>
      </c>
      <c r="S8" s="664"/>
      <c r="T8" s="664"/>
      <c r="U8" s="664"/>
      <c r="V8" s="664"/>
      <c r="W8" s="664"/>
      <c r="X8" s="664"/>
      <c r="Y8" s="664"/>
      <c r="Z8" s="664">
        <v>45000</v>
      </c>
      <c r="AA8" s="664"/>
    </row>
    <row r="9" spans="1:27" s="245" customFormat="1" ht="30" customHeight="1" x14ac:dyDescent="0.2">
      <c r="A9" s="491">
        <v>8</v>
      </c>
      <c r="B9" s="240">
        <v>9627</v>
      </c>
      <c r="C9" s="665" t="s">
        <v>606</v>
      </c>
      <c r="D9" s="665" t="s">
        <v>10</v>
      </c>
      <c r="E9" s="666">
        <v>2014</v>
      </c>
      <c r="F9" s="665"/>
      <c r="G9" s="372">
        <v>13629</v>
      </c>
      <c r="H9" s="372">
        <v>7677</v>
      </c>
      <c r="I9" s="671" t="s">
        <v>5</v>
      </c>
      <c r="J9" s="219" t="s">
        <v>367</v>
      </c>
      <c r="K9" s="109" t="s">
        <v>445</v>
      </c>
      <c r="L9" s="663"/>
      <c r="M9" s="833"/>
      <c r="N9" s="890"/>
      <c r="O9" s="664"/>
      <c r="P9" s="664"/>
      <c r="Q9" s="664"/>
      <c r="R9" s="664"/>
      <c r="S9" s="664"/>
      <c r="T9" s="664"/>
      <c r="U9" s="664">
        <v>35000</v>
      </c>
      <c r="V9" s="664"/>
      <c r="W9" s="664"/>
      <c r="X9" s="664"/>
      <c r="Y9" s="664"/>
      <c r="Z9" s="664"/>
      <c r="AA9" s="664"/>
    </row>
    <row r="10" spans="1:27" s="245" customFormat="1" ht="30" customHeight="1" x14ac:dyDescent="0.2">
      <c r="A10" s="491">
        <v>9</v>
      </c>
      <c r="B10" s="240">
        <v>9635</v>
      </c>
      <c r="C10" s="665" t="s">
        <v>396</v>
      </c>
      <c r="D10" s="665" t="s">
        <v>15</v>
      </c>
      <c r="E10" s="666">
        <v>2014</v>
      </c>
      <c r="F10" s="665"/>
      <c r="G10" s="372">
        <v>20166</v>
      </c>
      <c r="H10" s="372">
        <v>12607</v>
      </c>
      <c r="I10" s="671" t="s">
        <v>5</v>
      </c>
      <c r="J10" s="219" t="s">
        <v>367</v>
      </c>
      <c r="K10" s="109" t="s">
        <v>445</v>
      </c>
      <c r="L10" s="663"/>
      <c r="M10" s="833"/>
      <c r="N10" s="890"/>
      <c r="O10" s="664"/>
      <c r="P10" s="664">
        <v>45000</v>
      </c>
      <c r="Q10" s="664"/>
      <c r="R10" s="664"/>
      <c r="S10" s="664"/>
      <c r="T10" s="664">
        <v>45000</v>
      </c>
      <c r="U10" s="664"/>
      <c r="V10" s="664"/>
      <c r="W10" s="664"/>
      <c r="X10" s="664"/>
      <c r="Y10" s="664">
        <v>45000</v>
      </c>
      <c r="Z10" s="664"/>
      <c r="AA10" s="664"/>
    </row>
    <row r="11" spans="1:27" s="245" customFormat="1" ht="30" customHeight="1" x14ac:dyDescent="0.2">
      <c r="A11" s="491">
        <v>11</v>
      </c>
      <c r="B11" s="240">
        <v>6619</v>
      </c>
      <c r="C11" s="668" t="s">
        <v>207</v>
      </c>
      <c r="D11" s="668" t="s">
        <v>9</v>
      </c>
      <c r="E11" s="669">
        <v>2004</v>
      </c>
      <c r="F11" s="669"/>
      <c r="G11" s="670">
        <v>78525</v>
      </c>
      <c r="H11" s="670">
        <v>4745</v>
      </c>
      <c r="I11" s="671" t="s">
        <v>5</v>
      </c>
      <c r="J11" s="219" t="s">
        <v>367</v>
      </c>
      <c r="K11" s="109" t="s">
        <v>445</v>
      </c>
      <c r="L11" s="410" t="s">
        <v>659</v>
      </c>
      <c r="M11" s="833">
        <v>25000</v>
      </c>
      <c r="N11" s="890"/>
      <c r="O11" s="664"/>
      <c r="P11" s="664"/>
      <c r="Q11" s="664" t="s">
        <v>1</v>
      </c>
      <c r="R11" s="664"/>
      <c r="S11" s="664" t="s">
        <v>1</v>
      </c>
      <c r="T11" s="664"/>
      <c r="U11" s="664"/>
      <c r="V11" s="664" t="s">
        <v>1</v>
      </c>
      <c r="W11" s="664"/>
      <c r="X11" s="664"/>
      <c r="Y11" s="664"/>
      <c r="Z11" s="664"/>
      <c r="AA11" s="664"/>
    </row>
    <row r="12" spans="1:27" s="245" customFormat="1" ht="30" customHeight="1" x14ac:dyDescent="0.2">
      <c r="A12" s="491">
        <v>19</v>
      </c>
      <c r="B12" s="240">
        <v>8114</v>
      </c>
      <c r="C12" s="668" t="s">
        <v>125</v>
      </c>
      <c r="D12" s="668" t="s">
        <v>9</v>
      </c>
      <c r="E12" s="669">
        <v>2013</v>
      </c>
      <c r="F12" s="669"/>
      <c r="G12" s="670">
        <v>14176</v>
      </c>
      <c r="H12" s="670">
        <v>4411</v>
      </c>
      <c r="I12" s="671" t="s">
        <v>5</v>
      </c>
      <c r="J12" s="218" t="s">
        <v>365</v>
      </c>
      <c r="K12" s="108" t="s">
        <v>445</v>
      </c>
      <c r="L12" s="410" t="s">
        <v>531</v>
      </c>
      <c r="M12" s="833"/>
      <c r="N12" s="890"/>
      <c r="O12" s="664"/>
      <c r="P12" s="664"/>
      <c r="Q12" s="664"/>
      <c r="R12" s="664">
        <v>35000</v>
      </c>
      <c r="S12" s="664"/>
      <c r="T12" s="664"/>
      <c r="U12" s="664"/>
      <c r="V12" s="664"/>
      <c r="W12" s="664"/>
      <c r="X12" s="664"/>
      <c r="Y12" s="664">
        <v>35000</v>
      </c>
      <c r="Z12" s="664"/>
      <c r="AA12" s="664"/>
    </row>
    <row r="13" spans="1:27" s="245" customFormat="1" ht="30" customHeight="1" x14ac:dyDescent="0.2">
      <c r="A13" s="491">
        <v>20</v>
      </c>
      <c r="B13" s="240">
        <v>8023</v>
      </c>
      <c r="C13" s="668" t="s">
        <v>43</v>
      </c>
      <c r="D13" s="668" t="s">
        <v>452</v>
      </c>
      <c r="E13" s="669">
        <v>2010</v>
      </c>
      <c r="F13" s="669"/>
      <c r="G13" s="670">
        <v>75922</v>
      </c>
      <c r="H13" s="670">
        <v>21389</v>
      </c>
      <c r="I13" s="671" t="s">
        <v>5</v>
      </c>
      <c r="J13" s="219" t="s">
        <v>367</v>
      </c>
      <c r="K13" s="111" t="s">
        <v>446</v>
      </c>
      <c r="L13" s="230" t="s">
        <v>718</v>
      </c>
      <c r="M13" s="833">
        <v>40000</v>
      </c>
      <c r="N13" s="890"/>
      <c r="O13" s="664"/>
      <c r="P13" s="664"/>
      <c r="Q13" s="664">
        <v>40000</v>
      </c>
      <c r="R13" s="664"/>
      <c r="S13" s="664"/>
      <c r="T13" s="664"/>
      <c r="U13" s="664"/>
      <c r="V13" s="664">
        <v>40000</v>
      </c>
      <c r="W13" s="664"/>
      <c r="X13" s="664"/>
      <c r="Y13" s="664"/>
      <c r="Z13" s="664"/>
      <c r="AA13" s="664"/>
    </row>
    <row r="14" spans="1:27" s="245" customFormat="1" ht="30" customHeight="1" x14ac:dyDescent="0.2">
      <c r="A14" s="491">
        <v>23</v>
      </c>
      <c r="B14" s="240">
        <v>9596</v>
      </c>
      <c r="C14" s="668" t="s">
        <v>43</v>
      </c>
      <c r="D14" s="668" t="s">
        <v>452</v>
      </c>
      <c r="E14" s="669">
        <v>2013</v>
      </c>
      <c r="F14" s="669"/>
      <c r="G14" s="670">
        <v>30146</v>
      </c>
      <c r="H14" s="670">
        <v>10444</v>
      </c>
      <c r="I14" s="671" t="s">
        <v>5</v>
      </c>
      <c r="J14" s="218" t="s">
        <v>365</v>
      </c>
      <c r="K14" s="108" t="s">
        <v>445</v>
      </c>
      <c r="L14" s="230"/>
      <c r="M14" s="833"/>
      <c r="N14" s="890"/>
      <c r="O14" s="664"/>
      <c r="P14" s="664"/>
      <c r="Q14" s="664"/>
      <c r="R14" s="664"/>
      <c r="S14" s="664"/>
      <c r="T14" s="664"/>
      <c r="U14" s="664"/>
      <c r="V14" s="664">
        <v>35000</v>
      </c>
      <c r="W14" s="664"/>
      <c r="X14" s="664"/>
      <c r="Y14" s="664"/>
      <c r="Z14" s="664"/>
      <c r="AA14" s="664"/>
    </row>
    <row r="15" spans="1:27" s="245" customFormat="1" ht="30" customHeight="1" x14ac:dyDescent="0.2">
      <c r="A15" s="491">
        <v>24</v>
      </c>
      <c r="B15" s="240">
        <v>9628</v>
      </c>
      <c r="C15" s="668" t="s">
        <v>606</v>
      </c>
      <c r="D15" s="668" t="s">
        <v>10</v>
      </c>
      <c r="E15" s="669">
        <v>2014</v>
      </c>
      <c r="F15" s="669"/>
      <c r="G15" s="670">
        <v>11675</v>
      </c>
      <c r="H15" s="670">
        <v>6442</v>
      </c>
      <c r="I15" s="671" t="s">
        <v>5</v>
      </c>
      <c r="J15" s="218" t="s">
        <v>365</v>
      </c>
      <c r="K15" s="109" t="s">
        <v>445</v>
      </c>
      <c r="L15" s="230"/>
      <c r="M15" s="833"/>
      <c r="N15" s="890"/>
      <c r="O15" s="664"/>
      <c r="P15" s="664"/>
      <c r="Q15" s="664"/>
      <c r="R15" s="664"/>
      <c r="S15" s="664"/>
      <c r="T15" s="664"/>
      <c r="U15" s="664">
        <v>35000</v>
      </c>
      <c r="V15" s="664"/>
      <c r="W15" s="664"/>
      <c r="X15" s="664"/>
      <c r="Y15" s="664"/>
      <c r="Z15" s="664"/>
      <c r="AA15" s="664"/>
    </row>
    <row r="16" spans="1:27" s="245" customFormat="1" ht="30" customHeight="1" x14ac:dyDescent="0.2">
      <c r="A16" s="491">
        <v>26</v>
      </c>
      <c r="B16" s="240">
        <v>9608</v>
      </c>
      <c r="C16" s="668" t="s">
        <v>606</v>
      </c>
      <c r="D16" s="668" t="s">
        <v>10</v>
      </c>
      <c r="E16" s="669">
        <v>2015</v>
      </c>
      <c r="F16" s="669"/>
      <c r="G16" s="670">
        <v>8299</v>
      </c>
      <c r="H16" s="670">
        <v>3853</v>
      </c>
      <c r="I16" s="671" t="s">
        <v>5</v>
      </c>
      <c r="J16" s="218" t="s">
        <v>365</v>
      </c>
      <c r="K16" s="109" t="s">
        <v>445</v>
      </c>
      <c r="L16" s="230"/>
      <c r="M16" s="833"/>
      <c r="N16" s="890"/>
      <c r="O16" s="664"/>
      <c r="P16" s="664"/>
      <c r="Q16" s="664"/>
      <c r="R16" s="664"/>
      <c r="S16" s="664"/>
      <c r="T16" s="664"/>
      <c r="U16" s="664"/>
      <c r="V16" s="664">
        <v>35000</v>
      </c>
      <c r="W16" s="664"/>
      <c r="X16" s="664"/>
      <c r="Y16" s="664"/>
      <c r="Z16" s="664"/>
      <c r="AA16" s="664"/>
    </row>
    <row r="17" spans="1:27" s="245" customFormat="1" ht="30" customHeight="1" x14ac:dyDescent="0.2">
      <c r="A17" s="491">
        <v>27</v>
      </c>
      <c r="B17" s="240">
        <v>9607</v>
      </c>
      <c r="C17" s="668" t="s">
        <v>606</v>
      </c>
      <c r="D17" s="668" t="s">
        <v>10</v>
      </c>
      <c r="E17" s="669">
        <v>2015</v>
      </c>
      <c r="F17" s="669"/>
      <c r="G17" s="670">
        <v>15791</v>
      </c>
      <c r="H17" s="670">
        <v>9882</v>
      </c>
      <c r="I17" s="671" t="s">
        <v>5</v>
      </c>
      <c r="J17" s="218" t="s">
        <v>365</v>
      </c>
      <c r="K17" s="109" t="s">
        <v>445</v>
      </c>
      <c r="L17" s="230"/>
      <c r="M17" s="833"/>
      <c r="N17" s="890"/>
      <c r="O17" s="664"/>
      <c r="P17" s="664"/>
      <c r="Q17" s="664"/>
      <c r="R17" s="664"/>
      <c r="S17" s="664"/>
      <c r="T17" s="664"/>
      <c r="U17" s="664"/>
      <c r="V17" s="664">
        <v>35000</v>
      </c>
      <c r="W17" s="664"/>
      <c r="X17" s="664"/>
      <c r="Y17" s="664"/>
      <c r="Z17" s="664"/>
      <c r="AA17" s="664"/>
    </row>
    <row r="18" spans="1:27" s="245" customFormat="1" ht="30" customHeight="1" x14ac:dyDescent="0.2">
      <c r="A18" s="491">
        <v>42</v>
      </c>
      <c r="B18" s="240">
        <v>6684</v>
      </c>
      <c r="C18" s="249" t="s">
        <v>237</v>
      </c>
      <c r="D18" s="249" t="s">
        <v>15</v>
      </c>
      <c r="E18" s="240">
        <v>2005</v>
      </c>
      <c r="F18" s="240"/>
      <c r="G18" s="306">
        <v>82006</v>
      </c>
      <c r="H18" s="306">
        <v>2480</v>
      </c>
      <c r="I18" s="274" t="s">
        <v>5</v>
      </c>
      <c r="J18" s="219" t="s">
        <v>367</v>
      </c>
      <c r="K18" s="164" t="s">
        <v>448</v>
      </c>
      <c r="L18" s="410" t="s">
        <v>720</v>
      </c>
      <c r="M18" s="277">
        <v>40000</v>
      </c>
      <c r="N18" s="880" t="s">
        <v>1</v>
      </c>
      <c r="O18" s="664"/>
      <c r="P18" s="664"/>
      <c r="Q18" s="664"/>
      <c r="R18" s="664"/>
      <c r="S18" s="664"/>
      <c r="T18" s="664"/>
      <c r="U18" s="664">
        <v>40000</v>
      </c>
      <c r="V18" s="664"/>
      <c r="W18" s="664"/>
      <c r="X18" s="664"/>
      <c r="Y18" s="664"/>
      <c r="Z18" s="664"/>
      <c r="AA18" s="664"/>
    </row>
    <row r="19" spans="1:27" s="245" customFormat="1" ht="30" customHeight="1" x14ac:dyDescent="0.2">
      <c r="A19" s="491">
        <v>48</v>
      </c>
      <c r="B19" s="240">
        <v>8100</v>
      </c>
      <c r="C19" s="668" t="s">
        <v>397</v>
      </c>
      <c r="D19" s="668" t="s">
        <v>11</v>
      </c>
      <c r="E19" s="669">
        <v>2011</v>
      </c>
      <c r="F19" s="669"/>
      <c r="G19" s="670">
        <v>51427</v>
      </c>
      <c r="H19" s="670">
        <v>12848</v>
      </c>
      <c r="I19" s="671" t="s">
        <v>5</v>
      </c>
      <c r="J19" s="219" t="s">
        <v>367</v>
      </c>
      <c r="K19" s="111" t="s">
        <v>446</v>
      </c>
      <c r="L19" s="230" t="s">
        <v>564</v>
      </c>
      <c r="M19" s="277"/>
      <c r="N19" s="880">
        <v>45000</v>
      </c>
      <c r="O19" s="664"/>
      <c r="P19" s="664"/>
      <c r="Q19" s="246"/>
      <c r="R19" s="664"/>
      <c r="S19" s="246"/>
      <c r="T19" s="246"/>
      <c r="U19" s="664">
        <v>45000</v>
      </c>
      <c r="V19" s="246"/>
      <c r="W19" s="246"/>
      <c r="X19" s="246"/>
      <c r="Y19" s="246"/>
      <c r="Z19" s="246"/>
      <c r="AA19" s="246"/>
    </row>
    <row r="20" spans="1:27" s="245" customFormat="1" ht="30" customHeight="1" x14ac:dyDescent="0.2">
      <c r="A20" s="491">
        <v>55</v>
      </c>
      <c r="B20" s="240">
        <v>8104</v>
      </c>
      <c r="C20" s="668" t="s">
        <v>435</v>
      </c>
      <c r="D20" s="668" t="s">
        <v>11</v>
      </c>
      <c r="E20" s="669">
        <v>2012</v>
      </c>
      <c r="F20" s="669"/>
      <c r="G20" s="670">
        <v>95978</v>
      </c>
      <c r="H20" s="670">
        <v>16731</v>
      </c>
      <c r="I20" s="671" t="s">
        <v>5</v>
      </c>
      <c r="J20" s="219" t="s">
        <v>367</v>
      </c>
      <c r="K20" s="111" t="s">
        <v>446</v>
      </c>
      <c r="L20" s="410" t="s">
        <v>721</v>
      </c>
      <c r="M20" s="277">
        <v>42000</v>
      </c>
      <c r="N20" s="880"/>
      <c r="O20" s="664"/>
      <c r="P20" s="246">
        <v>45000</v>
      </c>
      <c r="Q20" s="664"/>
      <c r="R20" s="246"/>
      <c r="S20" s="246">
        <v>45000</v>
      </c>
      <c r="T20" s="664"/>
      <c r="U20" s="246"/>
      <c r="V20" s="246"/>
      <c r="W20" s="246"/>
      <c r="X20" s="246"/>
      <c r="Y20" s="246"/>
      <c r="Z20" s="246"/>
      <c r="AA20" s="246"/>
    </row>
    <row r="21" spans="1:27" s="245" customFormat="1" ht="30" customHeight="1" x14ac:dyDescent="0.2">
      <c r="A21" s="491">
        <v>60</v>
      </c>
      <c r="B21" s="240">
        <v>8123</v>
      </c>
      <c r="C21" s="668" t="s">
        <v>435</v>
      </c>
      <c r="D21" s="668" t="s">
        <v>11</v>
      </c>
      <c r="E21" s="669">
        <v>2013</v>
      </c>
      <c r="F21" s="669"/>
      <c r="G21" s="670">
        <v>72231</v>
      </c>
      <c r="H21" s="670">
        <v>19392</v>
      </c>
      <c r="I21" s="671" t="s">
        <v>5</v>
      </c>
      <c r="J21" s="218" t="s">
        <v>365</v>
      </c>
      <c r="K21" s="111" t="s">
        <v>446</v>
      </c>
      <c r="L21" s="230"/>
      <c r="M21" s="277"/>
      <c r="N21" s="880">
        <v>45000</v>
      </c>
      <c r="O21" s="664"/>
      <c r="P21" s="664"/>
      <c r="Q21" s="246">
        <v>45000</v>
      </c>
      <c r="R21" s="664"/>
      <c r="S21" s="246"/>
      <c r="T21" s="246">
        <v>45000</v>
      </c>
      <c r="U21" s="664"/>
      <c r="V21" s="571"/>
      <c r="W21" s="571">
        <v>45000</v>
      </c>
      <c r="X21" s="571"/>
      <c r="Y21" s="571"/>
      <c r="Z21" s="571"/>
      <c r="AA21" s="571"/>
    </row>
    <row r="22" spans="1:27" s="245" customFormat="1" ht="30" customHeight="1" x14ac:dyDescent="0.2">
      <c r="A22" s="491">
        <v>61</v>
      </c>
      <c r="B22" s="240">
        <v>8124</v>
      </c>
      <c r="C22" s="668" t="s">
        <v>435</v>
      </c>
      <c r="D22" s="668" t="s">
        <v>11</v>
      </c>
      <c r="E22" s="669">
        <v>2013</v>
      </c>
      <c r="F22" s="669"/>
      <c r="G22" s="670">
        <v>76141</v>
      </c>
      <c r="H22" s="670">
        <v>21365</v>
      </c>
      <c r="I22" s="671" t="s">
        <v>5</v>
      </c>
      <c r="J22" s="218" t="s">
        <v>365</v>
      </c>
      <c r="K22" s="111" t="s">
        <v>446</v>
      </c>
      <c r="L22" s="230"/>
      <c r="M22" s="277"/>
      <c r="N22" s="880">
        <v>45000</v>
      </c>
      <c r="O22" s="664"/>
      <c r="P22" s="664"/>
      <c r="Q22" s="246">
        <v>45000</v>
      </c>
      <c r="R22" s="664"/>
      <c r="S22" s="246"/>
      <c r="T22" s="246">
        <v>45000</v>
      </c>
      <c r="U22" s="664"/>
      <c r="V22" s="571"/>
      <c r="W22" s="571">
        <v>45000</v>
      </c>
      <c r="X22" s="571"/>
      <c r="Y22" s="571"/>
      <c r="Z22" s="571"/>
      <c r="AA22" s="571"/>
    </row>
    <row r="23" spans="1:27" s="245" customFormat="1" ht="30" customHeight="1" x14ac:dyDescent="0.2">
      <c r="A23" s="491">
        <v>62</v>
      </c>
      <c r="B23" s="240">
        <v>8125</v>
      </c>
      <c r="C23" s="668" t="s">
        <v>435</v>
      </c>
      <c r="D23" s="668" t="s">
        <v>11</v>
      </c>
      <c r="E23" s="669">
        <v>2013</v>
      </c>
      <c r="F23" s="669"/>
      <c r="G23" s="670">
        <v>61545</v>
      </c>
      <c r="H23" s="670">
        <v>24615</v>
      </c>
      <c r="I23" s="671" t="s">
        <v>5</v>
      </c>
      <c r="J23" s="218" t="s">
        <v>365</v>
      </c>
      <c r="K23" s="111" t="s">
        <v>446</v>
      </c>
      <c r="L23" s="230"/>
      <c r="M23" s="277"/>
      <c r="N23" s="880">
        <v>45000</v>
      </c>
      <c r="O23" s="664"/>
      <c r="P23" s="664"/>
      <c r="Q23" s="246">
        <v>45000</v>
      </c>
      <c r="R23" s="664"/>
      <c r="S23" s="246"/>
      <c r="T23" s="246">
        <v>45000</v>
      </c>
      <c r="U23" s="664"/>
      <c r="V23" s="571"/>
      <c r="W23" s="571">
        <v>45000</v>
      </c>
      <c r="X23" s="571"/>
      <c r="Y23" s="571"/>
      <c r="Z23" s="571"/>
      <c r="AA23" s="571"/>
    </row>
    <row r="24" spans="1:27" s="245" customFormat="1" ht="30" customHeight="1" x14ac:dyDescent="0.2">
      <c r="A24" s="491">
        <v>63</v>
      </c>
      <c r="B24" s="240">
        <v>8126</v>
      </c>
      <c r="C24" s="668" t="s">
        <v>435</v>
      </c>
      <c r="D24" s="668" t="s">
        <v>11</v>
      </c>
      <c r="E24" s="669">
        <v>2013</v>
      </c>
      <c r="F24" s="669"/>
      <c r="G24" s="670">
        <v>76101</v>
      </c>
      <c r="H24" s="670">
        <v>21936</v>
      </c>
      <c r="I24" s="671" t="s">
        <v>5</v>
      </c>
      <c r="J24" s="218" t="s">
        <v>365</v>
      </c>
      <c r="K24" s="111" t="s">
        <v>446</v>
      </c>
      <c r="L24" s="230"/>
      <c r="M24" s="277"/>
      <c r="N24" s="880">
        <v>45000</v>
      </c>
      <c r="O24" s="664"/>
      <c r="P24" s="664"/>
      <c r="Q24" s="246">
        <v>45000</v>
      </c>
      <c r="R24" s="664"/>
      <c r="S24" s="246"/>
      <c r="T24" s="246">
        <v>45000</v>
      </c>
      <c r="U24" s="664"/>
      <c r="V24" s="571"/>
      <c r="W24" s="571">
        <v>45000</v>
      </c>
      <c r="X24" s="571"/>
      <c r="Y24" s="571"/>
      <c r="Z24" s="571"/>
      <c r="AA24" s="571"/>
    </row>
    <row r="25" spans="1:27" s="245" customFormat="1" ht="30" customHeight="1" x14ac:dyDescent="0.2">
      <c r="A25" s="491">
        <v>64</v>
      </c>
      <c r="B25" s="240">
        <v>8127</v>
      </c>
      <c r="C25" s="668" t="s">
        <v>435</v>
      </c>
      <c r="D25" s="668" t="s">
        <v>11</v>
      </c>
      <c r="E25" s="669">
        <v>2013</v>
      </c>
      <c r="F25" s="669"/>
      <c r="G25" s="670">
        <v>75029</v>
      </c>
      <c r="H25" s="670">
        <v>21607</v>
      </c>
      <c r="I25" s="671" t="s">
        <v>5</v>
      </c>
      <c r="J25" s="218" t="s">
        <v>365</v>
      </c>
      <c r="K25" s="111" t="s">
        <v>446</v>
      </c>
      <c r="L25" s="230"/>
      <c r="M25" s="277"/>
      <c r="N25" s="880">
        <v>45000</v>
      </c>
      <c r="O25" s="664"/>
      <c r="P25" s="664"/>
      <c r="Q25" s="246">
        <v>45000</v>
      </c>
      <c r="R25" s="664"/>
      <c r="S25" s="246"/>
      <c r="T25" s="246">
        <v>45000</v>
      </c>
      <c r="U25" s="664"/>
      <c r="V25" s="571"/>
      <c r="W25" s="571">
        <v>45000</v>
      </c>
      <c r="X25" s="571"/>
      <c r="Y25" s="571"/>
      <c r="Z25" s="571"/>
      <c r="AA25" s="571"/>
    </row>
    <row r="26" spans="1:27" s="245" customFormat="1" ht="30" customHeight="1" x14ac:dyDescent="0.2">
      <c r="A26" s="491">
        <v>65</v>
      </c>
      <c r="B26" s="240">
        <v>8128</v>
      </c>
      <c r="C26" s="668" t="s">
        <v>435</v>
      </c>
      <c r="D26" s="668" t="s">
        <v>11</v>
      </c>
      <c r="E26" s="669">
        <v>2013</v>
      </c>
      <c r="F26" s="669"/>
      <c r="G26" s="670">
        <v>56383</v>
      </c>
      <c r="H26" s="670">
        <v>15718</v>
      </c>
      <c r="I26" s="671" t="s">
        <v>5</v>
      </c>
      <c r="J26" s="218" t="s">
        <v>365</v>
      </c>
      <c r="K26" s="111" t="s">
        <v>446</v>
      </c>
      <c r="L26" s="230"/>
      <c r="M26" s="277"/>
      <c r="N26" s="880">
        <v>45000</v>
      </c>
      <c r="O26" s="664"/>
      <c r="P26" s="664"/>
      <c r="Q26" s="246">
        <v>45000</v>
      </c>
      <c r="R26" s="664"/>
      <c r="S26" s="246"/>
      <c r="T26" s="246">
        <v>45000</v>
      </c>
      <c r="U26" s="664"/>
      <c r="V26" s="571"/>
      <c r="W26" s="571">
        <v>45000</v>
      </c>
      <c r="X26" s="571"/>
      <c r="Y26" s="571"/>
      <c r="Z26" s="571"/>
      <c r="AA26" s="571"/>
    </row>
    <row r="27" spans="1:27" s="245" customFormat="1" ht="30" customHeight="1" x14ac:dyDescent="0.2">
      <c r="A27" s="491">
        <v>66</v>
      </c>
      <c r="B27" s="240">
        <v>8129</v>
      </c>
      <c r="C27" s="668" t="s">
        <v>435</v>
      </c>
      <c r="D27" s="668" t="s">
        <v>11</v>
      </c>
      <c r="E27" s="669">
        <v>2013</v>
      </c>
      <c r="F27" s="669"/>
      <c r="G27" s="670">
        <v>61625</v>
      </c>
      <c r="H27" s="670">
        <v>24878</v>
      </c>
      <c r="I27" s="671" t="s">
        <v>5</v>
      </c>
      <c r="J27" s="218" t="s">
        <v>365</v>
      </c>
      <c r="K27" s="111" t="s">
        <v>446</v>
      </c>
      <c r="L27" s="230"/>
      <c r="M27" s="277"/>
      <c r="N27" s="880">
        <v>45000</v>
      </c>
      <c r="O27" s="664"/>
      <c r="P27" s="664"/>
      <c r="Q27" s="246">
        <v>45000</v>
      </c>
      <c r="R27" s="664"/>
      <c r="S27" s="246"/>
      <c r="T27" s="246">
        <v>45000</v>
      </c>
      <c r="U27" s="664"/>
      <c r="V27" s="571"/>
      <c r="W27" s="571">
        <v>45000</v>
      </c>
      <c r="X27" s="571"/>
      <c r="Y27" s="571"/>
      <c r="Z27" s="571"/>
      <c r="AA27" s="571"/>
    </row>
    <row r="28" spans="1:27" s="245" customFormat="1" ht="30" customHeight="1" x14ac:dyDescent="0.2">
      <c r="A28" s="491">
        <v>67</v>
      </c>
      <c r="B28" s="240">
        <v>8130</v>
      </c>
      <c r="C28" s="668" t="s">
        <v>435</v>
      </c>
      <c r="D28" s="668" t="s">
        <v>11</v>
      </c>
      <c r="E28" s="669">
        <v>2013</v>
      </c>
      <c r="F28" s="669"/>
      <c r="G28" s="670">
        <v>68970</v>
      </c>
      <c r="H28" s="670">
        <v>18205</v>
      </c>
      <c r="I28" s="671" t="s">
        <v>5</v>
      </c>
      <c r="J28" s="218" t="s">
        <v>365</v>
      </c>
      <c r="K28" s="111" t="s">
        <v>446</v>
      </c>
      <c r="L28" s="230"/>
      <c r="M28" s="277"/>
      <c r="N28" s="880"/>
      <c r="O28" s="246">
        <v>45000</v>
      </c>
      <c r="P28" s="664"/>
      <c r="Q28" s="246"/>
      <c r="R28" s="246">
        <v>45000</v>
      </c>
      <c r="S28" s="246"/>
      <c r="T28" s="246"/>
      <c r="U28" s="246">
        <v>45000</v>
      </c>
      <c r="V28" s="571"/>
      <c r="W28" s="571"/>
      <c r="X28" s="246">
        <v>45000</v>
      </c>
      <c r="Y28" s="571"/>
      <c r="Z28" s="571"/>
      <c r="AA28" s="571"/>
    </row>
    <row r="29" spans="1:27" s="245" customFormat="1" ht="30" customHeight="1" x14ac:dyDescent="0.2">
      <c r="A29" s="491">
        <v>70</v>
      </c>
      <c r="B29" s="240">
        <v>9616</v>
      </c>
      <c r="C29" s="668" t="s">
        <v>435</v>
      </c>
      <c r="D29" s="668" t="s">
        <v>11</v>
      </c>
      <c r="E29" s="669">
        <v>2014</v>
      </c>
      <c r="F29" s="669"/>
      <c r="G29" s="670">
        <v>50937</v>
      </c>
      <c r="H29" s="670">
        <v>28129</v>
      </c>
      <c r="I29" s="671" t="s">
        <v>5</v>
      </c>
      <c r="J29" s="218" t="s">
        <v>365</v>
      </c>
      <c r="K29" s="111" t="s">
        <v>446</v>
      </c>
      <c r="L29" s="230"/>
      <c r="M29" s="277"/>
      <c r="N29" s="880"/>
      <c r="O29" s="246">
        <v>45000</v>
      </c>
      <c r="P29" s="664"/>
      <c r="Q29" s="246"/>
      <c r="R29" s="246">
        <v>45000</v>
      </c>
      <c r="S29" s="246"/>
      <c r="T29" s="246"/>
      <c r="U29" s="246">
        <v>45000</v>
      </c>
      <c r="V29" s="571"/>
      <c r="W29" s="571"/>
      <c r="X29" s="246">
        <v>45000</v>
      </c>
      <c r="Y29" s="571"/>
      <c r="Z29" s="571"/>
      <c r="AA29" s="571"/>
    </row>
    <row r="30" spans="1:27" s="245" customFormat="1" ht="30" customHeight="1" x14ac:dyDescent="0.2">
      <c r="A30" s="491">
        <v>71</v>
      </c>
      <c r="B30" s="240">
        <v>9615</v>
      </c>
      <c r="C30" s="668" t="s">
        <v>435</v>
      </c>
      <c r="D30" s="668" t="s">
        <v>11</v>
      </c>
      <c r="E30" s="669">
        <v>2014</v>
      </c>
      <c r="F30" s="669"/>
      <c r="G30" s="670">
        <v>51171</v>
      </c>
      <c r="H30" s="670">
        <v>27574</v>
      </c>
      <c r="I30" s="671" t="s">
        <v>5</v>
      </c>
      <c r="J30" s="218" t="s">
        <v>365</v>
      </c>
      <c r="K30" s="111" t="s">
        <v>446</v>
      </c>
      <c r="L30" s="230"/>
      <c r="M30" s="277"/>
      <c r="N30" s="880"/>
      <c r="O30" s="246">
        <v>45000</v>
      </c>
      <c r="P30" s="664"/>
      <c r="Q30" s="246"/>
      <c r="R30" s="246">
        <v>45000</v>
      </c>
      <c r="S30" s="246"/>
      <c r="T30" s="246"/>
      <c r="U30" s="246">
        <v>45000</v>
      </c>
      <c r="V30" s="571"/>
      <c r="W30" s="571"/>
      <c r="X30" s="246">
        <v>45000</v>
      </c>
      <c r="Y30" s="571"/>
      <c r="Z30" s="571"/>
      <c r="AA30" s="571"/>
    </row>
    <row r="31" spans="1:27" s="245" customFormat="1" ht="30" customHeight="1" x14ac:dyDescent="0.2">
      <c r="A31" s="491">
        <v>72</v>
      </c>
      <c r="B31" s="240">
        <v>9614</v>
      </c>
      <c r="C31" s="668" t="s">
        <v>435</v>
      </c>
      <c r="D31" s="668" t="s">
        <v>11</v>
      </c>
      <c r="E31" s="669">
        <v>2014</v>
      </c>
      <c r="F31" s="669"/>
      <c r="G31" s="670">
        <v>51498</v>
      </c>
      <c r="H31" s="670">
        <v>26710</v>
      </c>
      <c r="I31" s="671" t="s">
        <v>5</v>
      </c>
      <c r="J31" s="218" t="s">
        <v>365</v>
      </c>
      <c r="K31" s="111" t="s">
        <v>446</v>
      </c>
      <c r="L31" s="230"/>
      <c r="M31" s="277"/>
      <c r="N31" s="880"/>
      <c r="O31" s="246">
        <v>45000</v>
      </c>
      <c r="P31" s="664"/>
      <c r="Q31" s="246"/>
      <c r="R31" s="246">
        <v>45000</v>
      </c>
      <c r="S31" s="246"/>
      <c r="T31" s="246"/>
      <c r="U31" s="246">
        <v>45000</v>
      </c>
      <c r="V31" s="571"/>
      <c r="W31" s="571"/>
      <c r="X31" s="246">
        <v>45000</v>
      </c>
      <c r="Y31" s="571"/>
      <c r="Z31" s="571"/>
      <c r="AA31" s="571"/>
    </row>
    <row r="32" spans="1:27" s="245" customFormat="1" ht="30" customHeight="1" x14ac:dyDescent="0.2">
      <c r="A32" s="491">
        <v>73</v>
      </c>
      <c r="B32" s="240">
        <v>9599</v>
      </c>
      <c r="C32" s="668" t="s">
        <v>435</v>
      </c>
      <c r="D32" s="668" t="s">
        <v>11</v>
      </c>
      <c r="E32" s="669">
        <v>2014</v>
      </c>
      <c r="F32" s="669"/>
      <c r="G32" s="670">
        <v>57730</v>
      </c>
      <c r="H32" s="670">
        <v>29916</v>
      </c>
      <c r="I32" s="671" t="s">
        <v>5</v>
      </c>
      <c r="J32" s="218" t="s">
        <v>365</v>
      </c>
      <c r="K32" s="111" t="s">
        <v>446</v>
      </c>
      <c r="L32" s="230"/>
      <c r="M32" s="277"/>
      <c r="N32" s="880"/>
      <c r="O32" s="246">
        <v>45000</v>
      </c>
      <c r="P32" s="664"/>
      <c r="Q32" s="246"/>
      <c r="R32" s="246">
        <v>45000</v>
      </c>
      <c r="S32" s="246"/>
      <c r="T32" s="246"/>
      <c r="U32" s="246">
        <v>45000</v>
      </c>
      <c r="V32" s="571"/>
      <c r="W32" s="571"/>
      <c r="X32" s="246">
        <v>45000</v>
      </c>
      <c r="Y32" s="571"/>
      <c r="Z32" s="571"/>
      <c r="AA32" s="571"/>
    </row>
    <row r="33" spans="1:27" s="245" customFormat="1" ht="30" customHeight="1" x14ac:dyDescent="0.2">
      <c r="A33" s="491">
        <v>74</v>
      </c>
      <c r="B33" s="240">
        <v>9621</v>
      </c>
      <c r="C33" s="668" t="s">
        <v>435</v>
      </c>
      <c r="D33" s="668" t="s">
        <v>11</v>
      </c>
      <c r="E33" s="669">
        <v>2014</v>
      </c>
      <c r="F33" s="669"/>
      <c r="G33" s="670">
        <v>47529</v>
      </c>
      <c r="H33" s="670">
        <v>25636</v>
      </c>
      <c r="I33" s="671" t="s">
        <v>5</v>
      </c>
      <c r="J33" s="218" t="s">
        <v>365</v>
      </c>
      <c r="K33" s="111" t="s">
        <v>446</v>
      </c>
      <c r="L33" s="230"/>
      <c r="M33" s="277"/>
      <c r="N33" s="880"/>
      <c r="O33" s="246">
        <v>45000</v>
      </c>
      <c r="P33" s="664"/>
      <c r="Q33" s="246"/>
      <c r="R33" s="246">
        <v>45000</v>
      </c>
      <c r="S33" s="246"/>
      <c r="T33" s="246"/>
      <c r="U33" s="246">
        <v>45000</v>
      </c>
      <c r="V33" s="571"/>
      <c r="W33" s="571"/>
      <c r="X33" s="246">
        <v>45000</v>
      </c>
      <c r="Y33" s="571"/>
      <c r="Z33" s="571"/>
      <c r="AA33" s="571"/>
    </row>
    <row r="34" spans="1:27" s="245" customFormat="1" ht="30" customHeight="1" x14ac:dyDescent="0.2">
      <c r="A34" s="491">
        <v>75</v>
      </c>
      <c r="B34" s="240">
        <v>9622</v>
      </c>
      <c r="C34" s="668" t="s">
        <v>435</v>
      </c>
      <c r="D34" s="668" t="s">
        <v>11</v>
      </c>
      <c r="E34" s="669">
        <v>2014</v>
      </c>
      <c r="F34" s="669"/>
      <c r="G34" s="670">
        <v>40967</v>
      </c>
      <c r="H34" s="670">
        <v>23893</v>
      </c>
      <c r="I34" s="671" t="s">
        <v>5</v>
      </c>
      <c r="J34" s="218" t="s">
        <v>365</v>
      </c>
      <c r="K34" s="111" t="s">
        <v>446</v>
      </c>
      <c r="L34" s="230"/>
      <c r="M34" s="277"/>
      <c r="N34" s="880"/>
      <c r="O34" s="246">
        <v>45000</v>
      </c>
      <c r="P34" s="664"/>
      <c r="Q34" s="246"/>
      <c r="R34" s="246">
        <v>45000</v>
      </c>
      <c r="S34" s="246"/>
      <c r="T34" s="246"/>
      <c r="U34" s="246">
        <v>45000</v>
      </c>
      <c r="V34" s="571"/>
      <c r="W34" s="571"/>
      <c r="X34" s="246">
        <v>45000</v>
      </c>
      <c r="Y34" s="571"/>
      <c r="Z34" s="571"/>
      <c r="AA34" s="571"/>
    </row>
    <row r="35" spans="1:27" s="245" customFormat="1" ht="30" customHeight="1" x14ac:dyDescent="0.2">
      <c r="A35" s="491">
        <v>80</v>
      </c>
      <c r="B35" s="240">
        <v>9851</v>
      </c>
      <c r="C35" s="668" t="s">
        <v>607</v>
      </c>
      <c r="D35" s="668" t="s">
        <v>11</v>
      </c>
      <c r="E35" s="669">
        <v>2014</v>
      </c>
      <c r="F35" s="669"/>
      <c r="G35" s="670">
        <v>20579</v>
      </c>
      <c r="H35" s="670">
        <v>11342</v>
      </c>
      <c r="I35" s="671" t="s">
        <v>5</v>
      </c>
      <c r="J35" s="218" t="s">
        <v>365</v>
      </c>
      <c r="K35" s="111" t="s">
        <v>446</v>
      </c>
      <c r="L35" s="230"/>
      <c r="M35" s="277"/>
      <c r="N35" s="880"/>
      <c r="O35" s="246"/>
      <c r="P35" s="664">
        <v>45000</v>
      </c>
      <c r="Q35" s="246"/>
      <c r="R35" s="246"/>
      <c r="S35" s="246">
        <v>45000</v>
      </c>
      <c r="T35" s="246"/>
      <c r="U35" s="246"/>
      <c r="V35" s="571">
        <v>45000</v>
      </c>
      <c r="W35" s="571"/>
      <c r="X35" s="246"/>
      <c r="Y35" s="571">
        <v>45000</v>
      </c>
      <c r="Z35" s="571"/>
      <c r="AA35" s="571"/>
    </row>
    <row r="36" spans="1:27" s="245" customFormat="1" ht="30" customHeight="1" x14ac:dyDescent="0.2">
      <c r="A36" s="491">
        <v>81</v>
      </c>
      <c r="B36" s="240">
        <v>9852</v>
      </c>
      <c r="C36" s="668" t="s">
        <v>607</v>
      </c>
      <c r="D36" s="668" t="s">
        <v>11</v>
      </c>
      <c r="E36" s="669">
        <v>2014</v>
      </c>
      <c r="F36" s="669"/>
      <c r="G36" s="670">
        <v>23145</v>
      </c>
      <c r="H36" s="670">
        <v>7856</v>
      </c>
      <c r="I36" s="671" t="s">
        <v>5</v>
      </c>
      <c r="J36" s="218" t="s">
        <v>365</v>
      </c>
      <c r="K36" s="111" t="s">
        <v>446</v>
      </c>
      <c r="L36" s="230"/>
      <c r="M36" s="277"/>
      <c r="N36" s="880"/>
      <c r="O36" s="246"/>
      <c r="P36" s="664">
        <v>45000</v>
      </c>
      <c r="Q36" s="246"/>
      <c r="R36" s="246"/>
      <c r="S36" s="246">
        <v>45000</v>
      </c>
      <c r="T36" s="246"/>
      <c r="U36" s="246"/>
      <c r="V36" s="571">
        <v>45000</v>
      </c>
      <c r="W36" s="571"/>
      <c r="X36" s="246"/>
      <c r="Y36" s="571">
        <v>45000</v>
      </c>
      <c r="Z36" s="571"/>
      <c r="AA36" s="571"/>
    </row>
    <row r="37" spans="1:27" s="245" customFormat="1" ht="30" customHeight="1" x14ac:dyDescent="0.2">
      <c r="A37" s="491">
        <v>82</v>
      </c>
      <c r="B37" s="240">
        <v>9853</v>
      </c>
      <c r="C37" s="668" t="s">
        <v>607</v>
      </c>
      <c r="D37" s="668" t="s">
        <v>11</v>
      </c>
      <c r="E37" s="669">
        <v>2014</v>
      </c>
      <c r="F37" s="669"/>
      <c r="G37" s="670">
        <v>20303</v>
      </c>
      <c r="H37" s="670">
        <v>8497</v>
      </c>
      <c r="I37" s="671" t="s">
        <v>5</v>
      </c>
      <c r="J37" s="218" t="s">
        <v>365</v>
      </c>
      <c r="K37" s="111" t="s">
        <v>446</v>
      </c>
      <c r="L37" s="230"/>
      <c r="M37" s="277"/>
      <c r="N37" s="880"/>
      <c r="O37" s="246"/>
      <c r="P37" s="664">
        <v>45000</v>
      </c>
      <c r="Q37" s="246"/>
      <c r="R37" s="246"/>
      <c r="S37" s="246">
        <v>45000</v>
      </c>
      <c r="T37" s="246"/>
      <c r="U37" s="246"/>
      <c r="V37" s="571">
        <v>45000</v>
      </c>
      <c r="W37" s="571"/>
      <c r="X37" s="246"/>
      <c r="Y37" s="571">
        <v>45000</v>
      </c>
      <c r="Z37" s="571"/>
      <c r="AA37" s="571"/>
    </row>
    <row r="38" spans="1:27" s="245" customFormat="1" ht="30" customHeight="1" x14ac:dyDescent="0.2">
      <c r="A38" s="491">
        <v>83</v>
      </c>
      <c r="B38" s="240">
        <v>9854</v>
      </c>
      <c r="C38" s="668" t="s">
        <v>607</v>
      </c>
      <c r="D38" s="668" t="s">
        <v>11</v>
      </c>
      <c r="E38" s="669">
        <v>2014</v>
      </c>
      <c r="F38" s="669"/>
      <c r="G38" s="670">
        <v>26742</v>
      </c>
      <c r="H38" s="670">
        <v>10662</v>
      </c>
      <c r="I38" s="671" t="s">
        <v>5</v>
      </c>
      <c r="J38" s="218" t="s">
        <v>365</v>
      </c>
      <c r="K38" s="111" t="s">
        <v>446</v>
      </c>
      <c r="L38" s="230"/>
      <c r="M38" s="277"/>
      <c r="N38" s="880"/>
      <c r="O38" s="246"/>
      <c r="P38" s="664">
        <v>45000</v>
      </c>
      <c r="Q38" s="246"/>
      <c r="R38" s="246"/>
      <c r="S38" s="246">
        <v>45000</v>
      </c>
      <c r="T38" s="246"/>
      <c r="U38" s="246"/>
      <c r="V38" s="571">
        <v>45000</v>
      </c>
      <c r="W38" s="571"/>
      <c r="X38" s="246"/>
      <c r="Y38" s="571">
        <v>45000</v>
      </c>
      <c r="Z38" s="571"/>
      <c r="AA38" s="571"/>
    </row>
    <row r="39" spans="1:27" s="245" customFormat="1" ht="30" customHeight="1" x14ac:dyDescent="0.2">
      <c r="A39" s="491">
        <v>84</v>
      </c>
      <c r="B39" s="240">
        <v>9855</v>
      </c>
      <c r="C39" s="668" t="s">
        <v>607</v>
      </c>
      <c r="D39" s="668" t="s">
        <v>11</v>
      </c>
      <c r="E39" s="669">
        <v>2014</v>
      </c>
      <c r="F39" s="669"/>
      <c r="G39" s="670">
        <v>24228</v>
      </c>
      <c r="H39" s="670">
        <v>9939</v>
      </c>
      <c r="I39" s="671" t="s">
        <v>5</v>
      </c>
      <c r="J39" s="218" t="s">
        <v>365</v>
      </c>
      <c r="K39" s="111" t="s">
        <v>446</v>
      </c>
      <c r="L39" s="230"/>
      <c r="M39" s="277"/>
      <c r="N39" s="880"/>
      <c r="O39" s="246"/>
      <c r="P39" s="664">
        <v>45000</v>
      </c>
      <c r="Q39" s="246"/>
      <c r="R39" s="246"/>
      <c r="S39" s="246">
        <v>45000</v>
      </c>
      <c r="T39" s="246"/>
      <c r="U39" s="246"/>
      <c r="V39" s="571">
        <v>45000</v>
      </c>
      <c r="W39" s="571"/>
      <c r="X39" s="246"/>
      <c r="Y39" s="571">
        <v>45000</v>
      </c>
      <c r="Z39" s="571"/>
      <c r="AA39" s="571"/>
    </row>
    <row r="40" spans="1:27" s="245" customFormat="1" ht="30" customHeight="1" x14ac:dyDescent="0.2">
      <c r="A40" s="491">
        <v>85</v>
      </c>
      <c r="B40" s="240">
        <v>9856</v>
      </c>
      <c r="C40" s="668" t="s">
        <v>607</v>
      </c>
      <c r="D40" s="668" t="s">
        <v>11</v>
      </c>
      <c r="E40" s="669">
        <v>2014</v>
      </c>
      <c r="F40" s="669"/>
      <c r="G40" s="670">
        <v>13824</v>
      </c>
      <c r="H40" s="670">
        <v>2392</v>
      </c>
      <c r="I40" s="671" t="s">
        <v>5</v>
      </c>
      <c r="J40" s="218" t="s">
        <v>365</v>
      </c>
      <c r="K40" s="111" t="s">
        <v>446</v>
      </c>
      <c r="L40" s="230"/>
      <c r="M40" s="277"/>
      <c r="N40" s="880"/>
      <c r="O40" s="246"/>
      <c r="P40" s="664">
        <v>45000</v>
      </c>
      <c r="Q40" s="246"/>
      <c r="R40" s="246"/>
      <c r="S40" s="246">
        <v>45000</v>
      </c>
      <c r="T40" s="246"/>
      <c r="U40" s="246"/>
      <c r="V40" s="571">
        <v>45000</v>
      </c>
      <c r="W40" s="571"/>
      <c r="X40" s="246"/>
      <c r="Y40" s="571">
        <v>45000</v>
      </c>
      <c r="Z40" s="571"/>
      <c r="AA40" s="571"/>
    </row>
    <row r="41" spans="1:27" s="245" customFormat="1" ht="30" customHeight="1" x14ac:dyDescent="0.2">
      <c r="A41" s="491">
        <v>1207</v>
      </c>
      <c r="B41" s="240"/>
      <c r="C41" s="668" t="s">
        <v>567</v>
      </c>
      <c r="D41" s="668" t="s">
        <v>11</v>
      </c>
      <c r="E41" s="669">
        <v>2012</v>
      </c>
      <c r="F41" s="669" t="s">
        <v>1</v>
      </c>
      <c r="G41" s="670">
        <v>17518</v>
      </c>
      <c r="H41" s="670">
        <v>6199</v>
      </c>
      <c r="I41" s="671" t="s">
        <v>5</v>
      </c>
      <c r="J41" s="218" t="s">
        <v>365</v>
      </c>
      <c r="K41" s="82" t="s">
        <v>365</v>
      </c>
      <c r="L41" s="230"/>
      <c r="M41" s="277"/>
      <c r="N41" s="880"/>
      <c r="O41" s="664"/>
      <c r="P41" s="664">
        <v>35000</v>
      </c>
      <c r="Q41" s="246"/>
      <c r="R41" s="664"/>
      <c r="S41" s="246"/>
      <c r="T41" s="246"/>
      <c r="U41" s="664">
        <v>25000</v>
      </c>
      <c r="V41" s="571"/>
      <c r="W41" s="571"/>
      <c r="X41" s="571"/>
      <c r="Y41" s="571"/>
      <c r="Z41" s="664">
        <v>25000</v>
      </c>
      <c r="AA41" s="664"/>
    </row>
    <row r="42" spans="1:27" s="245" customFormat="1" ht="30" customHeight="1" x14ac:dyDescent="0.2">
      <c r="A42" s="491">
        <v>1271</v>
      </c>
      <c r="B42" s="240"/>
      <c r="C42" s="668" t="s">
        <v>567</v>
      </c>
      <c r="D42" s="668" t="s">
        <v>11</v>
      </c>
      <c r="E42" s="669">
        <v>2012</v>
      </c>
      <c r="F42" s="669"/>
      <c r="G42" s="670">
        <v>19160</v>
      </c>
      <c r="H42" s="670">
        <v>6932</v>
      </c>
      <c r="I42" s="671" t="s">
        <v>5</v>
      </c>
      <c r="J42" s="218" t="s">
        <v>365</v>
      </c>
      <c r="K42" s="82" t="s">
        <v>365</v>
      </c>
      <c r="L42" s="230"/>
      <c r="M42" s="277"/>
      <c r="N42" s="880"/>
      <c r="O42" s="664"/>
      <c r="P42" s="664">
        <v>35000</v>
      </c>
      <c r="Q42" s="246"/>
      <c r="R42" s="664"/>
      <c r="S42" s="246"/>
      <c r="T42" s="246"/>
      <c r="U42" s="664">
        <v>25000</v>
      </c>
      <c r="V42" s="571"/>
      <c r="W42" s="571"/>
      <c r="X42" s="571"/>
      <c r="Y42" s="571"/>
      <c r="Z42" s="664">
        <v>25000</v>
      </c>
      <c r="AA42" s="664"/>
    </row>
    <row r="43" spans="1:27" s="245" customFormat="1" ht="30" customHeight="1" x14ac:dyDescent="0.2">
      <c r="A43" s="491">
        <v>1276</v>
      </c>
      <c r="B43" s="240"/>
      <c r="C43" s="668" t="s">
        <v>567</v>
      </c>
      <c r="D43" s="668" t="s">
        <v>11</v>
      </c>
      <c r="E43" s="669">
        <v>2012</v>
      </c>
      <c r="F43" s="669"/>
      <c r="G43" s="670">
        <v>18660</v>
      </c>
      <c r="H43" s="670">
        <v>6156</v>
      </c>
      <c r="I43" s="671" t="s">
        <v>5</v>
      </c>
      <c r="J43" s="218" t="s">
        <v>365</v>
      </c>
      <c r="K43" s="82" t="s">
        <v>365</v>
      </c>
      <c r="L43" s="230"/>
      <c r="M43" s="277"/>
      <c r="N43" s="880"/>
      <c r="O43" s="664"/>
      <c r="P43" s="664">
        <v>35000</v>
      </c>
      <c r="Q43" s="246"/>
      <c r="R43" s="664"/>
      <c r="S43" s="246"/>
      <c r="T43" s="246"/>
      <c r="U43" s="664">
        <v>25000</v>
      </c>
      <c r="V43" s="571"/>
      <c r="W43" s="571"/>
      <c r="X43" s="571"/>
      <c r="Y43" s="571"/>
      <c r="Z43" s="664">
        <v>25000</v>
      </c>
      <c r="AA43" s="664"/>
    </row>
    <row r="44" spans="1:27" s="245" customFormat="1" ht="30" customHeight="1" x14ac:dyDescent="0.2">
      <c r="A44" s="491">
        <v>1338</v>
      </c>
      <c r="B44" s="240"/>
      <c r="C44" s="668" t="s">
        <v>567</v>
      </c>
      <c r="D44" s="668" t="s">
        <v>11</v>
      </c>
      <c r="E44" s="669">
        <v>2012</v>
      </c>
      <c r="F44" s="669"/>
      <c r="G44" s="670">
        <v>12073</v>
      </c>
      <c r="H44" s="670">
        <v>5500</v>
      </c>
      <c r="I44" s="671" t="s">
        <v>5</v>
      </c>
      <c r="J44" s="218" t="s">
        <v>365</v>
      </c>
      <c r="K44" s="82" t="s">
        <v>365</v>
      </c>
      <c r="L44" s="230"/>
      <c r="M44" s="277"/>
      <c r="N44" s="880"/>
      <c r="O44" s="664"/>
      <c r="P44" s="664">
        <v>35000</v>
      </c>
      <c r="Q44" s="246"/>
      <c r="R44" s="664"/>
      <c r="S44" s="246"/>
      <c r="T44" s="246"/>
      <c r="U44" s="664">
        <v>25000</v>
      </c>
      <c r="V44" s="571"/>
      <c r="W44" s="571"/>
      <c r="X44" s="571"/>
      <c r="Y44" s="571"/>
      <c r="Z44" s="664">
        <v>25000</v>
      </c>
      <c r="AA44" s="664"/>
    </row>
    <row r="45" spans="1:27" s="245" customFormat="1" ht="30" customHeight="1" x14ac:dyDescent="0.2">
      <c r="A45" s="491">
        <v>8033</v>
      </c>
      <c r="B45" s="240">
        <v>8033</v>
      </c>
      <c r="C45" s="249" t="s">
        <v>398</v>
      </c>
      <c r="D45" s="249" t="s">
        <v>9</v>
      </c>
      <c r="E45" s="240">
        <v>2007</v>
      </c>
      <c r="F45" s="240"/>
      <c r="G45" s="306">
        <v>66385</v>
      </c>
      <c r="H45" s="306">
        <v>2890</v>
      </c>
      <c r="I45" s="274" t="s">
        <v>5</v>
      </c>
      <c r="J45" s="219" t="s">
        <v>367</v>
      </c>
      <c r="K45" s="109" t="s">
        <v>445</v>
      </c>
      <c r="L45" s="410"/>
      <c r="M45" s="277"/>
      <c r="N45" s="880">
        <v>25000</v>
      </c>
      <c r="O45" s="246"/>
      <c r="P45" s="246"/>
      <c r="Q45" s="246" t="s">
        <v>1</v>
      </c>
      <c r="R45" s="246"/>
      <c r="S45" s="246"/>
      <c r="T45" s="246"/>
      <c r="U45" s="240"/>
      <c r="V45" s="246"/>
      <c r="W45" s="246"/>
      <c r="X45" s="246"/>
      <c r="Y45" s="246"/>
      <c r="Z45" s="246"/>
      <c r="AA45" s="246"/>
    </row>
    <row r="46" spans="1:27" s="245" customFormat="1" ht="30" customHeight="1" x14ac:dyDescent="0.2">
      <c r="A46" s="491">
        <v>8040</v>
      </c>
      <c r="B46" s="240">
        <v>8040</v>
      </c>
      <c r="C46" s="249" t="s">
        <v>358</v>
      </c>
      <c r="D46" s="249" t="s">
        <v>9</v>
      </c>
      <c r="E46" s="240">
        <v>2007</v>
      </c>
      <c r="F46" s="240" t="s">
        <v>1</v>
      </c>
      <c r="G46" s="306">
        <v>62598</v>
      </c>
      <c r="H46" s="306">
        <v>5851</v>
      </c>
      <c r="I46" s="274" t="s">
        <v>5</v>
      </c>
      <c r="J46" s="219" t="s">
        <v>367</v>
      </c>
      <c r="K46" s="164" t="s">
        <v>448</v>
      </c>
      <c r="L46" s="663"/>
      <c r="M46" s="277" t="s">
        <v>1</v>
      </c>
      <c r="N46" s="880"/>
      <c r="O46" s="246" t="s">
        <v>1</v>
      </c>
      <c r="P46" s="246">
        <v>40000</v>
      </c>
      <c r="Q46" s="246" t="s">
        <v>1</v>
      </c>
      <c r="R46" s="246"/>
      <c r="S46" s="246" t="s">
        <v>1</v>
      </c>
      <c r="T46" s="246" t="s">
        <v>1</v>
      </c>
      <c r="U46" s="240"/>
      <c r="V46" s="246"/>
      <c r="W46" s="246"/>
      <c r="X46" s="246"/>
      <c r="Y46" s="246"/>
      <c r="Z46" s="246"/>
      <c r="AA46" s="246"/>
    </row>
    <row r="47" spans="1:27" s="245" customFormat="1" ht="30" customHeight="1" x14ac:dyDescent="0.2">
      <c r="A47" s="491">
        <v>8059</v>
      </c>
      <c r="B47" s="240">
        <v>8059</v>
      </c>
      <c r="C47" s="668" t="s">
        <v>207</v>
      </c>
      <c r="D47" s="668" t="s">
        <v>9</v>
      </c>
      <c r="E47" s="669">
        <v>2008</v>
      </c>
      <c r="F47" s="669"/>
      <c r="G47" s="670">
        <v>46990</v>
      </c>
      <c r="H47" s="670">
        <v>4585</v>
      </c>
      <c r="I47" s="671" t="s">
        <v>5</v>
      </c>
      <c r="J47" s="219" t="s">
        <v>367</v>
      </c>
      <c r="K47" s="109" t="s">
        <v>445</v>
      </c>
      <c r="L47" s="410"/>
      <c r="M47" s="833" t="s">
        <v>1</v>
      </c>
      <c r="N47" s="890"/>
      <c r="O47" s="664">
        <v>35000</v>
      </c>
      <c r="P47" s="664"/>
      <c r="Q47" s="664" t="s">
        <v>1</v>
      </c>
      <c r="R47" s="664"/>
      <c r="S47" s="664" t="s">
        <v>1</v>
      </c>
      <c r="T47" s="664"/>
      <c r="U47" s="664"/>
      <c r="V47" s="672"/>
      <c r="W47" s="672"/>
      <c r="X47" s="672"/>
      <c r="Y47" s="672"/>
      <c r="Z47" s="672"/>
      <c r="AA47" s="672"/>
    </row>
    <row r="48" spans="1:27" s="245" customFormat="1" ht="30" customHeight="1" x14ac:dyDescent="0.2">
      <c r="A48" s="491">
        <v>8060</v>
      </c>
      <c r="B48" s="240">
        <v>8060</v>
      </c>
      <c r="C48" s="668" t="s">
        <v>207</v>
      </c>
      <c r="D48" s="668" t="s">
        <v>9</v>
      </c>
      <c r="E48" s="669">
        <v>2008</v>
      </c>
      <c r="F48" s="669"/>
      <c r="G48" s="670">
        <v>59641</v>
      </c>
      <c r="H48" s="670">
        <v>4382</v>
      </c>
      <c r="I48" s="671" t="s">
        <v>5</v>
      </c>
      <c r="J48" s="219" t="s">
        <v>367</v>
      </c>
      <c r="K48" s="109" t="s">
        <v>445</v>
      </c>
      <c r="L48" s="410"/>
      <c r="M48" s="833" t="s">
        <v>1</v>
      </c>
      <c r="N48" s="890"/>
      <c r="O48" s="664">
        <v>35000</v>
      </c>
      <c r="P48" s="664"/>
      <c r="Q48" s="664" t="s">
        <v>1</v>
      </c>
      <c r="R48" s="664"/>
      <c r="S48" s="664" t="s">
        <v>1</v>
      </c>
      <c r="T48" s="664"/>
      <c r="U48" s="664"/>
      <c r="V48" s="672"/>
      <c r="W48" s="672"/>
      <c r="X48" s="672"/>
      <c r="Y48" s="672"/>
      <c r="Z48" s="672"/>
      <c r="AA48" s="672"/>
    </row>
    <row r="49" spans="1:27" s="245" customFormat="1" ht="30" customHeight="1" x14ac:dyDescent="0.2">
      <c r="A49" s="491">
        <v>8088</v>
      </c>
      <c r="B49" s="240">
        <v>8088</v>
      </c>
      <c r="C49" s="668" t="s">
        <v>438</v>
      </c>
      <c r="D49" s="668" t="s">
        <v>9</v>
      </c>
      <c r="E49" s="669">
        <v>2009</v>
      </c>
      <c r="F49" s="669"/>
      <c r="G49" s="670">
        <v>4312</v>
      </c>
      <c r="H49" s="670">
        <v>4967</v>
      </c>
      <c r="I49" s="671" t="s">
        <v>5</v>
      </c>
      <c r="J49" s="218" t="s">
        <v>365</v>
      </c>
      <c r="K49" s="230" t="s">
        <v>365</v>
      </c>
      <c r="L49" s="230"/>
      <c r="M49" s="833"/>
      <c r="N49" s="890"/>
      <c r="O49" s="664"/>
      <c r="P49" s="664"/>
      <c r="Q49" s="664">
        <v>35000</v>
      </c>
      <c r="R49" s="664"/>
      <c r="S49" s="664"/>
      <c r="T49" s="664"/>
      <c r="U49" s="664"/>
      <c r="V49" s="672"/>
      <c r="W49" s="672"/>
      <c r="X49" s="672"/>
      <c r="Y49" s="672">
        <v>25000</v>
      </c>
      <c r="Z49" s="672"/>
      <c r="AA49" s="672"/>
    </row>
    <row r="50" spans="1:27" s="245" customFormat="1" ht="30" customHeight="1" x14ac:dyDescent="0.2">
      <c r="A50" s="491">
        <v>8089</v>
      </c>
      <c r="B50" s="240">
        <v>8089</v>
      </c>
      <c r="C50" s="668" t="s">
        <v>438</v>
      </c>
      <c r="D50" s="668" t="s">
        <v>9</v>
      </c>
      <c r="E50" s="669">
        <v>2009</v>
      </c>
      <c r="F50" s="669"/>
      <c r="G50" s="670">
        <v>58170</v>
      </c>
      <c r="H50" s="670">
        <v>7526</v>
      </c>
      <c r="I50" s="671" t="s">
        <v>5</v>
      </c>
      <c r="J50" s="218" t="s">
        <v>365</v>
      </c>
      <c r="K50" s="230" t="s">
        <v>365</v>
      </c>
      <c r="L50" s="230"/>
      <c r="M50" s="833"/>
      <c r="N50" s="890"/>
      <c r="O50" s="664"/>
      <c r="P50" s="664"/>
      <c r="Q50" s="664">
        <v>35000</v>
      </c>
      <c r="R50" s="664"/>
      <c r="S50" s="664"/>
      <c r="T50" s="664"/>
      <c r="U50" s="664"/>
      <c r="V50" s="672"/>
      <c r="W50" s="672"/>
      <c r="X50" s="672"/>
      <c r="Y50" s="672">
        <v>25000</v>
      </c>
      <c r="Z50" s="672"/>
      <c r="AA50" s="672"/>
    </row>
    <row r="51" spans="1:27" s="245" customFormat="1" ht="30" customHeight="1" x14ac:dyDescent="0.2">
      <c r="A51" s="491">
        <v>8090</v>
      </c>
      <c r="B51" s="240">
        <v>8090</v>
      </c>
      <c r="C51" s="668" t="s">
        <v>438</v>
      </c>
      <c r="D51" s="668" t="s">
        <v>9</v>
      </c>
      <c r="E51" s="669">
        <v>2009</v>
      </c>
      <c r="F51" s="669"/>
      <c r="G51" s="670">
        <v>26775</v>
      </c>
      <c r="H51" s="670">
        <v>3872</v>
      </c>
      <c r="I51" s="671" t="s">
        <v>5</v>
      </c>
      <c r="J51" s="218" t="s">
        <v>365</v>
      </c>
      <c r="K51" s="230" t="s">
        <v>365</v>
      </c>
      <c r="L51" s="230"/>
      <c r="M51" s="833"/>
      <c r="N51" s="890"/>
      <c r="O51" s="664"/>
      <c r="P51" s="664"/>
      <c r="Q51" s="664">
        <v>35000</v>
      </c>
      <c r="R51" s="664"/>
      <c r="S51" s="664"/>
      <c r="T51" s="664"/>
      <c r="U51" s="664"/>
      <c r="V51" s="672"/>
      <c r="W51" s="672"/>
      <c r="X51" s="672"/>
      <c r="Y51" s="672">
        <v>25000</v>
      </c>
      <c r="Z51" s="672"/>
      <c r="AA51" s="672"/>
    </row>
    <row r="52" spans="1:27" s="245" customFormat="1" ht="30" customHeight="1" x14ac:dyDescent="0.2">
      <c r="A52" s="813"/>
      <c r="B52" s="554"/>
      <c r="C52" s="975" t="s">
        <v>656</v>
      </c>
      <c r="D52" s="814" t="s">
        <v>11</v>
      </c>
      <c r="E52" s="815" t="s">
        <v>158</v>
      </c>
      <c r="F52" s="815"/>
      <c r="G52" s="816" t="s">
        <v>220</v>
      </c>
      <c r="H52" s="816" t="s">
        <v>220</v>
      </c>
      <c r="I52" s="816" t="s">
        <v>220</v>
      </c>
      <c r="J52" s="816" t="s">
        <v>220</v>
      </c>
      <c r="K52" s="816" t="s">
        <v>220</v>
      </c>
      <c r="L52" s="817" t="s">
        <v>1</v>
      </c>
      <c r="M52" s="277">
        <v>35000</v>
      </c>
      <c r="N52" s="880">
        <v>35000</v>
      </c>
      <c r="O52" s="818"/>
      <c r="P52" s="818"/>
      <c r="Q52" s="558"/>
      <c r="R52" s="818"/>
      <c r="S52" s="558"/>
      <c r="T52" s="558"/>
      <c r="U52" s="818"/>
      <c r="V52" s="558"/>
      <c r="W52" s="558"/>
      <c r="X52" s="558"/>
      <c r="Y52" s="558"/>
      <c r="Z52" s="558"/>
      <c r="AA52" s="558"/>
    </row>
    <row r="53" spans="1:27" s="245" customFormat="1" ht="30" customHeight="1" x14ac:dyDescent="0.2">
      <c r="A53" s="813"/>
      <c r="B53" s="554"/>
      <c r="C53" s="975" t="s">
        <v>730</v>
      </c>
      <c r="D53" s="814" t="s">
        <v>11</v>
      </c>
      <c r="E53" s="815" t="s">
        <v>158</v>
      </c>
      <c r="F53" s="815"/>
      <c r="G53" s="816" t="s">
        <v>220</v>
      </c>
      <c r="H53" s="816" t="s">
        <v>220</v>
      </c>
      <c r="I53" s="816" t="s">
        <v>220</v>
      </c>
      <c r="J53" s="816" t="s">
        <v>220</v>
      </c>
      <c r="K53" s="816" t="s">
        <v>220</v>
      </c>
      <c r="L53" s="817" t="s">
        <v>1</v>
      </c>
      <c r="M53" s="277"/>
      <c r="N53" s="880">
        <v>50000</v>
      </c>
      <c r="O53" s="818"/>
      <c r="P53" s="818"/>
      <c r="Q53" s="558"/>
      <c r="R53" s="818"/>
      <c r="S53" s="558"/>
      <c r="T53" s="558"/>
      <c r="U53" s="818"/>
      <c r="V53" s="558"/>
      <c r="W53" s="558"/>
      <c r="X53" s="558"/>
      <c r="Y53" s="558"/>
      <c r="Z53" s="558"/>
      <c r="AA53" s="558"/>
    </row>
    <row r="54" spans="1:27" s="245" customFormat="1" ht="30" customHeight="1" x14ac:dyDescent="0.2">
      <c r="A54" s="813"/>
      <c r="B54" s="554"/>
      <c r="C54" s="975" t="s">
        <v>634</v>
      </c>
      <c r="D54" s="814" t="s">
        <v>11</v>
      </c>
      <c r="E54" s="815" t="s">
        <v>158</v>
      </c>
      <c r="F54" s="815"/>
      <c r="G54" s="816" t="s">
        <v>220</v>
      </c>
      <c r="H54" s="816" t="s">
        <v>220</v>
      </c>
      <c r="I54" s="816" t="s">
        <v>220</v>
      </c>
      <c r="J54" s="816" t="s">
        <v>220</v>
      </c>
      <c r="K54" s="816" t="s">
        <v>220</v>
      </c>
      <c r="L54" s="817" t="s">
        <v>722</v>
      </c>
      <c r="M54" s="277">
        <v>32000</v>
      </c>
      <c r="N54" s="880"/>
      <c r="O54" s="818"/>
      <c r="P54" s="818"/>
      <c r="Q54" s="558"/>
      <c r="R54" s="818"/>
      <c r="S54" s="558"/>
      <c r="T54" s="558"/>
      <c r="U54" s="818"/>
      <c r="V54" s="558"/>
      <c r="W54" s="558"/>
      <c r="X54" s="558"/>
      <c r="Y54" s="558"/>
      <c r="Z54" s="558"/>
      <c r="AA54" s="558"/>
    </row>
    <row r="55" spans="1:27" s="674" customFormat="1" ht="25.15" customHeight="1" thickBot="1" x14ac:dyDescent="0.25">
      <c r="A55" s="673"/>
      <c r="C55" s="675"/>
      <c r="D55" s="675"/>
      <c r="G55" s="676"/>
      <c r="H55" s="676"/>
      <c r="I55" s="677"/>
      <c r="J55" s="213"/>
      <c r="K55" s="213"/>
      <c r="L55" s="231"/>
      <c r="M55" s="834"/>
      <c r="N55" s="891"/>
      <c r="O55" s="678"/>
      <c r="P55" s="678"/>
      <c r="Q55" s="678"/>
      <c r="R55" s="678"/>
      <c r="S55" s="678"/>
      <c r="T55" s="678"/>
      <c r="U55" s="678"/>
      <c r="V55" s="678"/>
      <c r="W55" s="678"/>
      <c r="X55" s="678"/>
      <c r="Y55" s="678"/>
      <c r="Z55" s="678"/>
      <c r="AA55" s="678"/>
    </row>
    <row r="56" spans="1:27" s="679" customFormat="1" ht="25.15" customHeight="1" thickBot="1" x14ac:dyDescent="0.25">
      <c r="B56" s="307"/>
      <c r="C56" s="300" t="s">
        <v>399</v>
      </c>
      <c r="D56" s="317"/>
      <c r="E56" s="302">
        <f>COUNTA(A4:A54)</f>
        <v>48</v>
      </c>
      <c r="H56" s="723"/>
      <c r="I56" s="725" t="s">
        <v>319</v>
      </c>
      <c r="J56" s="681"/>
      <c r="K56" s="681"/>
      <c r="L56" s="727"/>
      <c r="M56" s="683">
        <f t="shared" ref="M56:AA56" si="0">SUM(M4:M54)</f>
        <v>214000</v>
      </c>
      <c r="N56" s="683">
        <f t="shared" si="0"/>
        <v>470000</v>
      </c>
      <c r="O56" s="683">
        <f t="shared" si="0"/>
        <v>385000</v>
      </c>
      <c r="P56" s="683">
        <f t="shared" si="0"/>
        <v>575000</v>
      </c>
      <c r="Q56" s="683">
        <f t="shared" si="0"/>
        <v>495000</v>
      </c>
      <c r="R56" s="683">
        <f t="shared" si="0"/>
        <v>430000</v>
      </c>
      <c r="S56" s="683">
        <f t="shared" si="0"/>
        <v>315000</v>
      </c>
      <c r="T56" s="683">
        <f t="shared" si="0"/>
        <v>360000</v>
      </c>
      <c r="U56" s="683">
        <f t="shared" si="0"/>
        <v>605000</v>
      </c>
      <c r="V56" s="683">
        <f t="shared" si="0"/>
        <v>415000</v>
      </c>
      <c r="W56" s="683">
        <f t="shared" si="0"/>
        <v>315000</v>
      </c>
      <c r="X56" s="683">
        <f t="shared" si="0"/>
        <v>315000</v>
      </c>
      <c r="Y56" s="683">
        <f t="shared" si="0"/>
        <v>495000</v>
      </c>
      <c r="Z56" s="683">
        <f t="shared" si="0"/>
        <v>180000</v>
      </c>
      <c r="AA56" s="683">
        <f t="shared" si="0"/>
        <v>0</v>
      </c>
    </row>
    <row r="57" spans="1:27" s="253" customFormat="1" ht="25.15" customHeight="1" thickBot="1" x14ac:dyDescent="0.25">
      <c r="B57" s="307"/>
      <c r="C57" s="300" t="s">
        <v>400</v>
      </c>
      <c r="D57" s="317"/>
      <c r="E57" s="318">
        <f>COUNTA(A64:A82)</f>
        <v>19</v>
      </c>
      <c r="H57" s="701"/>
      <c r="I57" s="726" t="s">
        <v>320</v>
      </c>
      <c r="J57" s="255"/>
      <c r="K57" s="255"/>
      <c r="L57" s="728"/>
      <c r="M57" s="259">
        <v>0</v>
      </c>
      <c r="N57" s="887">
        <v>0</v>
      </c>
      <c r="O57" s="259">
        <v>0</v>
      </c>
      <c r="P57" s="259">
        <v>0</v>
      </c>
      <c r="Q57" s="259">
        <v>0</v>
      </c>
      <c r="R57" s="259">
        <v>0</v>
      </c>
      <c r="S57" s="259">
        <v>0</v>
      </c>
      <c r="T57" s="259">
        <v>0</v>
      </c>
      <c r="U57" s="259">
        <v>0</v>
      </c>
      <c r="V57" s="259">
        <v>0</v>
      </c>
      <c r="W57" s="259">
        <v>0</v>
      </c>
      <c r="X57" s="259">
        <v>0</v>
      </c>
      <c r="Y57" s="259">
        <v>0</v>
      </c>
      <c r="Z57" s="259">
        <v>0</v>
      </c>
      <c r="AA57" s="259">
        <v>0</v>
      </c>
    </row>
    <row r="58" spans="1:27" s="260" customFormat="1" ht="25.15" customHeight="1" thickBot="1" x14ac:dyDescent="0.25">
      <c r="B58" s="320"/>
      <c r="C58" s="321" t="s">
        <v>14</v>
      </c>
      <c r="D58" s="322"/>
      <c r="E58" s="323">
        <f>SUM(E56:E57)</f>
        <v>67</v>
      </c>
      <c r="H58" s="270"/>
      <c r="I58" s="262" t="s">
        <v>321</v>
      </c>
      <c r="J58" s="581"/>
      <c r="K58" s="581"/>
      <c r="L58" s="729"/>
      <c r="M58" s="268">
        <f t="shared" ref="M58:AA58" si="1">SUM(M57+M56)</f>
        <v>214000</v>
      </c>
      <c r="N58" s="892">
        <f t="shared" si="1"/>
        <v>470000</v>
      </c>
      <c r="O58" s="459">
        <f t="shared" si="1"/>
        <v>385000</v>
      </c>
      <c r="P58" s="459">
        <f t="shared" si="1"/>
        <v>575000</v>
      </c>
      <c r="Q58" s="459">
        <f t="shared" si="1"/>
        <v>495000</v>
      </c>
      <c r="R58" s="459">
        <f t="shared" si="1"/>
        <v>430000</v>
      </c>
      <c r="S58" s="459">
        <f t="shared" si="1"/>
        <v>315000</v>
      </c>
      <c r="T58" s="459">
        <f t="shared" si="1"/>
        <v>360000</v>
      </c>
      <c r="U58" s="459">
        <f t="shared" si="1"/>
        <v>605000</v>
      </c>
      <c r="V58" s="459">
        <f t="shared" si="1"/>
        <v>415000</v>
      </c>
      <c r="W58" s="459">
        <f t="shared" si="1"/>
        <v>315000</v>
      </c>
      <c r="X58" s="459">
        <f t="shared" si="1"/>
        <v>315000</v>
      </c>
      <c r="Y58" s="459">
        <f t="shared" si="1"/>
        <v>495000</v>
      </c>
      <c r="Z58" s="459">
        <f t="shared" si="1"/>
        <v>180000</v>
      </c>
      <c r="AA58" s="459">
        <f t="shared" si="1"/>
        <v>0</v>
      </c>
    </row>
    <row r="59" spans="1:27" s="271" customFormat="1" ht="25.15" customHeight="1" thickBot="1" x14ac:dyDescent="0.25">
      <c r="A59" s="260"/>
      <c r="E59" s="260"/>
      <c r="F59" s="260"/>
      <c r="H59" s="270"/>
      <c r="I59" s="262" t="s">
        <v>327</v>
      </c>
      <c r="J59" s="581"/>
      <c r="K59" s="581"/>
      <c r="L59" s="729"/>
      <c r="M59" s="281">
        <f t="shared" ref="M59:AA59" si="2">SUM(M4:M54)</f>
        <v>214000</v>
      </c>
      <c r="N59" s="893">
        <f t="shared" si="2"/>
        <v>470000</v>
      </c>
      <c r="O59" s="281">
        <f t="shared" si="2"/>
        <v>385000</v>
      </c>
      <c r="P59" s="281">
        <f t="shared" si="2"/>
        <v>575000</v>
      </c>
      <c r="Q59" s="281">
        <f t="shared" si="2"/>
        <v>495000</v>
      </c>
      <c r="R59" s="281">
        <f t="shared" si="2"/>
        <v>430000</v>
      </c>
      <c r="S59" s="281">
        <f t="shared" si="2"/>
        <v>315000</v>
      </c>
      <c r="T59" s="281">
        <f t="shared" si="2"/>
        <v>360000</v>
      </c>
      <c r="U59" s="281">
        <f t="shared" si="2"/>
        <v>605000</v>
      </c>
      <c r="V59" s="281">
        <f t="shared" si="2"/>
        <v>415000</v>
      </c>
      <c r="W59" s="281">
        <f t="shared" si="2"/>
        <v>315000</v>
      </c>
      <c r="X59" s="281">
        <f t="shared" si="2"/>
        <v>315000</v>
      </c>
      <c r="Y59" s="281">
        <f t="shared" si="2"/>
        <v>495000</v>
      </c>
      <c r="Z59" s="281">
        <f t="shared" si="2"/>
        <v>180000</v>
      </c>
      <c r="AA59" s="281">
        <f t="shared" si="2"/>
        <v>0</v>
      </c>
    </row>
    <row r="60" spans="1:27" s="245" customFormat="1" ht="25.15" customHeight="1" x14ac:dyDescent="0.2">
      <c r="A60" s="384"/>
      <c r="C60" s="296"/>
      <c r="D60" s="296"/>
      <c r="G60" s="319"/>
      <c r="H60" s="319"/>
      <c r="L60" s="540"/>
      <c r="M60" s="496">
        <f t="shared" ref="M60:AA60" si="3">M59-M58</f>
        <v>0</v>
      </c>
      <c r="N60" s="496">
        <f t="shared" si="3"/>
        <v>0</v>
      </c>
      <c r="O60" s="496">
        <f t="shared" si="3"/>
        <v>0</v>
      </c>
      <c r="P60" s="496">
        <f t="shared" si="3"/>
        <v>0</v>
      </c>
      <c r="Q60" s="496">
        <f t="shared" si="3"/>
        <v>0</v>
      </c>
      <c r="R60" s="496">
        <f t="shared" si="3"/>
        <v>0</v>
      </c>
      <c r="S60" s="496">
        <f t="shared" si="3"/>
        <v>0</v>
      </c>
      <c r="T60" s="496">
        <f t="shared" si="3"/>
        <v>0</v>
      </c>
      <c r="U60" s="496">
        <f t="shared" si="3"/>
        <v>0</v>
      </c>
      <c r="V60" s="496">
        <f t="shared" si="3"/>
        <v>0</v>
      </c>
      <c r="W60" s="496">
        <f t="shared" si="3"/>
        <v>0</v>
      </c>
      <c r="X60" s="496">
        <f t="shared" si="3"/>
        <v>0</v>
      </c>
      <c r="Y60" s="496">
        <f t="shared" si="3"/>
        <v>0</v>
      </c>
      <c r="Z60" s="496">
        <f t="shared" si="3"/>
        <v>0</v>
      </c>
      <c r="AA60" s="496">
        <f t="shared" si="3"/>
        <v>0</v>
      </c>
    </row>
    <row r="61" spans="1:27" s="283" customFormat="1" ht="25.15" customHeight="1" x14ac:dyDescent="0.2">
      <c r="A61" s="383"/>
      <c r="C61" s="584"/>
      <c r="D61" s="684" t="s">
        <v>372</v>
      </c>
      <c r="E61" s="586"/>
      <c r="F61" s="585"/>
      <c r="G61" s="587"/>
      <c r="H61" s="260"/>
      <c r="I61" s="401"/>
      <c r="L61" s="421"/>
      <c r="M61" s="826"/>
      <c r="N61" s="894"/>
      <c r="O61" s="286"/>
      <c r="P61" s="286"/>
      <c r="Q61" s="286"/>
      <c r="R61" s="286"/>
      <c r="S61" s="286"/>
      <c r="T61" s="286"/>
      <c r="U61" s="286"/>
      <c r="V61" s="286"/>
      <c r="W61" s="286"/>
      <c r="X61" s="286"/>
      <c r="Y61" s="286"/>
      <c r="Z61" s="286"/>
      <c r="AA61" s="286"/>
    </row>
    <row r="62" spans="1:27" s="233" customFormat="1" ht="25.15" customHeight="1" x14ac:dyDescent="0.2">
      <c r="A62" s="232" t="s">
        <v>2</v>
      </c>
      <c r="B62" s="233" t="s">
        <v>19</v>
      </c>
      <c r="C62" s="236" t="s">
        <v>21</v>
      </c>
      <c r="D62" s="236" t="s">
        <v>8</v>
      </c>
      <c r="E62" s="236" t="s">
        <v>0</v>
      </c>
      <c r="F62" s="236" t="s">
        <v>18</v>
      </c>
      <c r="G62" s="237" t="s">
        <v>3</v>
      </c>
      <c r="H62" s="237" t="s">
        <v>91</v>
      </c>
      <c r="I62" s="236" t="s">
        <v>22</v>
      </c>
      <c r="J62" s="238" t="s">
        <v>22</v>
      </c>
      <c r="K62" s="238" t="s">
        <v>451</v>
      </c>
      <c r="L62" s="408" t="s">
        <v>473</v>
      </c>
      <c r="M62" s="399" t="s">
        <v>24</v>
      </c>
      <c r="N62" s="885" t="s">
        <v>25</v>
      </c>
      <c r="O62" s="238" t="s">
        <v>26</v>
      </c>
      <c r="P62" s="238" t="s">
        <v>27</v>
      </c>
      <c r="Q62" s="238" t="s">
        <v>28</v>
      </c>
      <c r="R62" s="238" t="s">
        <v>127</v>
      </c>
      <c r="S62" s="238" t="s">
        <v>156</v>
      </c>
      <c r="T62" s="238" t="s">
        <v>210</v>
      </c>
      <c r="U62" s="238" t="s">
        <v>211</v>
      </c>
      <c r="V62" s="238" t="s">
        <v>212</v>
      </c>
      <c r="W62" s="238" t="s">
        <v>551</v>
      </c>
      <c r="X62" s="238" t="s">
        <v>552</v>
      </c>
      <c r="Y62" s="238" t="s">
        <v>553</v>
      </c>
      <c r="Z62" s="238" t="s">
        <v>554</v>
      </c>
      <c r="AA62" s="238" t="s">
        <v>555</v>
      </c>
    </row>
    <row r="63" spans="1:27" s="233" customFormat="1" ht="25.15" customHeight="1" x14ac:dyDescent="0.2">
      <c r="A63" s="232" t="s">
        <v>20</v>
      </c>
      <c r="B63" s="233" t="s">
        <v>20</v>
      </c>
      <c r="C63" s="236" t="s">
        <v>122</v>
      </c>
      <c r="D63" s="236" t="s">
        <v>17</v>
      </c>
      <c r="E63" s="236"/>
      <c r="F63" s="236"/>
      <c r="G63" s="237"/>
      <c r="H63" s="237" t="s">
        <v>488</v>
      </c>
      <c r="I63" s="236" t="s">
        <v>23</v>
      </c>
      <c r="J63" s="238" t="s">
        <v>363</v>
      </c>
      <c r="K63" s="238" t="s">
        <v>450</v>
      </c>
      <c r="L63" s="408"/>
      <c r="M63" s="399"/>
      <c r="N63" s="885"/>
      <c r="O63" s="238"/>
      <c r="P63" s="238"/>
      <c r="Q63" s="238"/>
      <c r="R63" s="238"/>
      <c r="S63" s="238"/>
      <c r="T63" s="238"/>
      <c r="U63" s="238"/>
      <c r="V63" s="238"/>
      <c r="W63" s="238"/>
      <c r="X63" s="238"/>
      <c r="Y63" s="238"/>
      <c r="Z63" s="238"/>
      <c r="AA63" s="238"/>
    </row>
    <row r="64" spans="1:27" s="245" customFormat="1" ht="30" customHeight="1" x14ac:dyDescent="0.2">
      <c r="A64" s="491">
        <v>10</v>
      </c>
      <c r="B64" s="240">
        <v>8053</v>
      </c>
      <c r="C64" s="249" t="s">
        <v>397</v>
      </c>
      <c r="D64" s="249" t="s">
        <v>9</v>
      </c>
      <c r="E64" s="240">
        <v>2002</v>
      </c>
      <c r="F64" s="240" t="s">
        <v>1</v>
      </c>
      <c r="G64" s="306">
        <v>143185</v>
      </c>
      <c r="H64" s="306">
        <v>4578</v>
      </c>
      <c r="I64" s="274" t="s">
        <v>5</v>
      </c>
      <c r="J64" s="223" t="s">
        <v>444</v>
      </c>
      <c r="K64" s="164" t="s">
        <v>448</v>
      </c>
      <c r="L64" s="663" t="s">
        <v>562</v>
      </c>
      <c r="M64" s="264"/>
      <c r="N64" s="895"/>
      <c r="O64" s="264"/>
      <c r="P64" s="264" t="s">
        <v>4</v>
      </c>
      <c r="Q64" s="264" t="s">
        <v>309</v>
      </c>
      <c r="R64" s="264" t="s">
        <v>310</v>
      </c>
      <c r="S64" s="264" t="s">
        <v>249</v>
      </c>
      <c r="T64" s="664"/>
      <c r="U64" s="664"/>
      <c r="V64" s="664"/>
      <c r="W64" s="664"/>
      <c r="X64" s="664"/>
      <c r="Y64" s="664"/>
      <c r="Z64" s="664"/>
      <c r="AA64" s="664"/>
    </row>
    <row r="65" spans="1:27" s="245" customFormat="1" ht="30" customHeight="1" x14ac:dyDescent="0.2">
      <c r="A65" s="491">
        <v>12</v>
      </c>
      <c r="B65" s="240">
        <v>6618</v>
      </c>
      <c r="C65" s="668" t="s">
        <v>207</v>
      </c>
      <c r="D65" s="668" t="s">
        <v>9</v>
      </c>
      <c r="E65" s="669">
        <v>2004</v>
      </c>
      <c r="F65" s="669"/>
      <c r="G65" s="670">
        <v>79771</v>
      </c>
      <c r="H65" s="670">
        <v>4455</v>
      </c>
      <c r="I65" s="671" t="s">
        <v>5</v>
      </c>
      <c r="J65" s="219" t="s">
        <v>367</v>
      </c>
      <c r="K65" s="109" t="s">
        <v>445</v>
      </c>
      <c r="L65" s="410"/>
      <c r="M65" s="833"/>
      <c r="N65" s="890"/>
      <c r="O65" s="664"/>
      <c r="P65" s="264" t="s">
        <v>4</v>
      </c>
      <c r="Q65" s="264" t="s">
        <v>309</v>
      </c>
      <c r="R65" s="264" t="s">
        <v>310</v>
      </c>
      <c r="S65" s="264" t="s">
        <v>249</v>
      </c>
      <c r="T65" s="664"/>
      <c r="U65" s="664"/>
      <c r="V65" s="664" t="s">
        <v>1</v>
      </c>
      <c r="W65" s="664"/>
      <c r="X65" s="664"/>
      <c r="Y65" s="664"/>
      <c r="Z65" s="664"/>
      <c r="AA65" s="664"/>
    </row>
    <row r="66" spans="1:27" s="245" customFormat="1" ht="30" customHeight="1" x14ac:dyDescent="0.2">
      <c r="A66" s="491">
        <v>14</v>
      </c>
      <c r="B66" s="240">
        <v>6642</v>
      </c>
      <c r="C66" s="665" t="s">
        <v>251</v>
      </c>
      <c r="D66" s="665" t="s">
        <v>9</v>
      </c>
      <c r="E66" s="666">
        <v>1996</v>
      </c>
      <c r="F66" s="666"/>
      <c r="G66" s="372">
        <v>83767</v>
      </c>
      <c r="H66" s="372">
        <v>534</v>
      </c>
      <c r="I66" s="685" t="s">
        <v>6</v>
      </c>
      <c r="J66" s="223" t="s">
        <v>444</v>
      </c>
      <c r="K66" s="163" t="s">
        <v>447</v>
      </c>
      <c r="L66" s="604"/>
      <c r="M66" s="264"/>
      <c r="N66" s="895"/>
      <c r="O66" s="264"/>
      <c r="P66" s="264" t="s">
        <v>4</v>
      </c>
      <c r="Q66" s="264" t="s">
        <v>309</v>
      </c>
      <c r="R66" s="264" t="s">
        <v>310</v>
      </c>
      <c r="S66" s="264" t="s">
        <v>249</v>
      </c>
      <c r="T66" s="240"/>
      <c r="U66" s="240"/>
      <c r="V66" s="240"/>
      <c r="W66" s="240"/>
      <c r="X66" s="240"/>
      <c r="Y66" s="240"/>
      <c r="Z66" s="240"/>
      <c r="AA66" s="240"/>
    </row>
    <row r="67" spans="1:27" s="245" customFormat="1" ht="30" customHeight="1" x14ac:dyDescent="0.2">
      <c r="A67" s="491">
        <v>16</v>
      </c>
      <c r="B67" s="240">
        <v>8187</v>
      </c>
      <c r="C67" s="668" t="s">
        <v>416</v>
      </c>
      <c r="D67" s="668" t="s">
        <v>11</v>
      </c>
      <c r="E67" s="669">
        <v>2008</v>
      </c>
      <c r="F67" s="669"/>
      <c r="G67" s="670">
        <v>6156</v>
      </c>
      <c r="H67" s="670">
        <v>702</v>
      </c>
      <c r="I67" s="685" t="s">
        <v>130</v>
      </c>
      <c r="J67" s="223" t="s">
        <v>444</v>
      </c>
      <c r="K67" s="84" t="s">
        <v>365</v>
      </c>
      <c r="L67" s="230"/>
      <c r="M67" s="264"/>
      <c r="N67" s="895"/>
      <c r="O67" s="264"/>
      <c r="P67" s="264" t="s">
        <v>4</v>
      </c>
      <c r="Q67" s="264" t="s">
        <v>309</v>
      </c>
      <c r="R67" s="264" t="s">
        <v>310</v>
      </c>
      <c r="S67" s="264" t="s">
        <v>249</v>
      </c>
      <c r="T67" s="664"/>
      <c r="U67" s="664"/>
      <c r="V67" s="664"/>
      <c r="W67" s="664"/>
      <c r="X67" s="664"/>
      <c r="Y67" s="664"/>
      <c r="Z67" s="664"/>
      <c r="AA67" s="664"/>
    </row>
    <row r="68" spans="1:27" s="245" customFormat="1" ht="30" customHeight="1" x14ac:dyDescent="0.2">
      <c r="A68" s="491">
        <v>17</v>
      </c>
      <c r="B68" s="240">
        <v>6656</v>
      </c>
      <c r="C68" s="665" t="s">
        <v>307</v>
      </c>
      <c r="D68" s="665" t="s">
        <v>131</v>
      </c>
      <c r="E68" s="666">
        <v>2000</v>
      </c>
      <c r="F68" s="666"/>
      <c r="G68" s="372">
        <v>118352</v>
      </c>
      <c r="H68" s="372">
        <v>110</v>
      </c>
      <c r="I68" s="685" t="s">
        <v>308</v>
      </c>
      <c r="J68" s="223" t="s">
        <v>444</v>
      </c>
      <c r="K68" s="164" t="s">
        <v>448</v>
      </c>
      <c r="L68" s="663"/>
      <c r="M68" s="264"/>
      <c r="N68" s="895"/>
      <c r="O68" s="264"/>
      <c r="P68" s="264" t="s">
        <v>4</v>
      </c>
      <c r="Q68" s="264" t="s">
        <v>309</v>
      </c>
      <c r="R68" s="264" t="s">
        <v>310</v>
      </c>
      <c r="S68" s="264" t="s">
        <v>249</v>
      </c>
      <c r="T68" s="240"/>
      <c r="U68" s="240"/>
      <c r="V68" s="240"/>
      <c r="W68" s="240"/>
      <c r="X68" s="240"/>
      <c r="Y68" s="240"/>
      <c r="Z68" s="240"/>
      <c r="AA68" s="240"/>
    </row>
    <row r="69" spans="1:27" s="245" customFormat="1" ht="30" customHeight="1" x14ac:dyDescent="0.2">
      <c r="A69" s="491">
        <v>18</v>
      </c>
      <c r="B69" s="240">
        <v>8175</v>
      </c>
      <c r="C69" s="665" t="s">
        <v>532</v>
      </c>
      <c r="D69" s="665" t="s">
        <v>9</v>
      </c>
      <c r="E69" s="666">
        <v>2004</v>
      </c>
      <c r="F69" s="666"/>
      <c r="G69" s="372">
        <v>69210</v>
      </c>
      <c r="H69" s="372">
        <v>5819</v>
      </c>
      <c r="I69" s="685" t="s">
        <v>6</v>
      </c>
      <c r="J69" s="223" t="s">
        <v>444</v>
      </c>
      <c r="K69" s="460" t="s">
        <v>234</v>
      </c>
      <c r="L69" s="370" t="s">
        <v>4</v>
      </c>
      <c r="M69" s="264"/>
      <c r="N69" s="895"/>
      <c r="O69" s="264"/>
      <c r="P69" s="264" t="s">
        <v>4</v>
      </c>
      <c r="Q69" s="264" t="s">
        <v>309</v>
      </c>
      <c r="R69" s="264" t="s">
        <v>310</v>
      </c>
      <c r="S69" s="264" t="s">
        <v>249</v>
      </c>
      <c r="T69" s="240"/>
      <c r="U69" s="240"/>
      <c r="V69" s="240"/>
      <c r="W69" s="240"/>
      <c r="X69" s="240"/>
      <c r="Y69" s="240"/>
      <c r="Z69" s="240"/>
      <c r="AA69" s="240"/>
    </row>
    <row r="70" spans="1:27" s="245" customFormat="1" ht="30" customHeight="1" x14ac:dyDescent="0.2">
      <c r="A70" s="491">
        <v>21</v>
      </c>
      <c r="B70" s="240">
        <v>8141</v>
      </c>
      <c r="C70" s="665" t="s">
        <v>492</v>
      </c>
      <c r="D70" s="665" t="s">
        <v>9</v>
      </c>
      <c r="E70" s="666">
        <v>2006</v>
      </c>
      <c r="F70" s="666"/>
      <c r="G70" s="372">
        <v>138767</v>
      </c>
      <c r="H70" s="372">
        <v>4328</v>
      </c>
      <c r="I70" s="685" t="s">
        <v>6</v>
      </c>
      <c r="J70" s="223" t="s">
        <v>444</v>
      </c>
      <c r="K70" s="164" t="s">
        <v>448</v>
      </c>
      <c r="L70" s="663"/>
      <c r="M70" s="264"/>
      <c r="N70" s="895"/>
      <c r="O70" s="264"/>
      <c r="P70" s="264" t="s">
        <v>4</v>
      </c>
      <c r="Q70" s="264" t="s">
        <v>309</v>
      </c>
      <c r="R70" s="264" t="s">
        <v>310</v>
      </c>
      <c r="S70" s="264" t="s">
        <v>249</v>
      </c>
      <c r="T70" s="240"/>
      <c r="U70" s="240"/>
      <c r="V70" s="240"/>
      <c r="W70" s="240"/>
      <c r="X70" s="240"/>
      <c r="Y70" s="240"/>
      <c r="Z70" s="240"/>
      <c r="AA70" s="240"/>
    </row>
    <row r="71" spans="1:27" s="245" customFormat="1" ht="30" customHeight="1" x14ac:dyDescent="0.2">
      <c r="A71" s="491">
        <v>22</v>
      </c>
      <c r="B71" s="240">
        <v>8115</v>
      </c>
      <c r="C71" s="668" t="s">
        <v>533</v>
      </c>
      <c r="D71" s="668" t="s">
        <v>9</v>
      </c>
      <c r="E71" s="669">
        <v>2012</v>
      </c>
      <c r="F71" s="669"/>
      <c r="G71" s="670">
        <v>30929</v>
      </c>
      <c r="H71" s="670">
        <v>8423</v>
      </c>
      <c r="I71" s="685" t="s">
        <v>6</v>
      </c>
      <c r="J71" s="493" t="s">
        <v>367</v>
      </c>
      <c r="K71" s="111" t="s">
        <v>446</v>
      </c>
      <c r="L71" s="230"/>
      <c r="M71" s="264"/>
      <c r="N71" s="895"/>
      <c r="O71" s="264"/>
      <c r="P71" s="264" t="s">
        <v>4</v>
      </c>
      <c r="Q71" s="264" t="s">
        <v>309</v>
      </c>
      <c r="R71" s="264" t="s">
        <v>310</v>
      </c>
      <c r="S71" s="264" t="s">
        <v>249</v>
      </c>
      <c r="T71" s="664"/>
      <c r="U71" s="664"/>
      <c r="V71" s="664"/>
      <c r="W71" s="664"/>
      <c r="X71" s="664"/>
      <c r="Y71" s="664"/>
      <c r="Z71" s="664"/>
      <c r="AA71" s="664"/>
    </row>
    <row r="72" spans="1:27" s="245" customFormat="1" ht="30" customHeight="1" x14ac:dyDescent="0.2">
      <c r="A72" s="370">
        <v>25</v>
      </c>
      <c r="B72" s="240">
        <v>6638</v>
      </c>
      <c r="C72" s="249" t="s">
        <v>242</v>
      </c>
      <c r="D72" s="249" t="s">
        <v>570</v>
      </c>
      <c r="E72" s="240">
        <v>2005</v>
      </c>
      <c r="F72" s="240"/>
      <c r="G72" s="306">
        <v>58675</v>
      </c>
      <c r="H72" s="306">
        <v>3969</v>
      </c>
      <c r="I72" s="274" t="s">
        <v>153</v>
      </c>
      <c r="J72" s="328" t="s">
        <v>367</v>
      </c>
      <c r="K72" s="267" t="s">
        <v>365</v>
      </c>
      <c r="L72" s="552" t="s">
        <v>569</v>
      </c>
      <c r="M72" s="264"/>
      <c r="N72" s="895"/>
      <c r="O72" s="264"/>
      <c r="P72" s="264" t="s">
        <v>4</v>
      </c>
      <c r="Q72" s="264" t="s">
        <v>309</v>
      </c>
      <c r="R72" s="264" t="s">
        <v>310</v>
      </c>
      <c r="S72" s="264" t="s">
        <v>249</v>
      </c>
      <c r="T72" s="375"/>
      <c r="U72" s="375"/>
      <c r="V72" s="374"/>
      <c r="W72" s="374"/>
      <c r="X72" s="374"/>
      <c r="Y72" s="374"/>
      <c r="Z72" s="374"/>
      <c r="AA72" s="374"/>
    </row>
    <row r="73" spans="1:27" s="686" customFormat="1" ht="30" customHeight="1" x14ac:dyDescent="0.2">
      <c r="A73" s="820">
        <v>46</v>
      </c>
      <c r="B73" s="274">
        <v>8148</v>
      </c>
      <c r="C73" s="927" t="s">
        <v>435</v>
      </c>
      <c r="D73" s="927" t="s">
        <v>11</v>
      </c>
      <c r="E73" s="671">
        <v>2010</v>
      </c>
      <c r="F73" s="671"/>
      <c r="G73" s="928">
        <v>87165</v>
      </c>
      <c r="H73" s="928">
        <v>1446</v>
      </c>
      <c r="I73" s="671" t="s">
        <v>5</v>
      </c>
      <c r="J73" s="218" t="s">
        <v>367</v>
      </c>
      <c r="K73" s="110"/>
      <c r="L73" s="230" t="s">
        <v>529</v>
      </c>
      <c r="M73" s="264"/>
      <c r="N73" s="895"/>
      <c r="O73" s="264"/>
      <c r="P73" s="264" t="s">
        <v>4</v>
      </c>
      <c r="Q73" s="264" t="s">
        <v>309</v>
      </c>
      <c r="R73" s="264" t="s">
        <v>310</v>
      </c>
      <c r="S73" s="264" t="s">
        <v>249</v>
      </c>
      <c r="T73" s="833"/>
      <c r="U73" s="833"/>
      <c r="V73" s="930"/>
      <c r="W73" s="930"/>
      <c r="X73" s="930"/>
      <c r="Y73" s="930"/>
      <c r="Z73" s="930"/>
      <c r="AA73" s="930"/>
    </row>
    <row r="74" spans="1:27" s="245" customFormat="1" ht="30" customHeight="1" x14ac:dyDescent="0.2">
      <c r="A74" s="491">
        <v>50</v>
      </c>
      <c r="B74" s="240">
        <v>8099</v>
      </c>
      <c r="C74" s="668" t="s">
        <v>435</v>
      </c>
      <c r="D74" s="668" t="s">
        <v>11</v>
      </c>
      <c r="E74" s="669">
        <v>2011</v>
      </c>
      <c r="F74" s="669"/>
      <c r="G74" s="670">
        <v>79739</v>
      </c>
      <c r="H74" s="670">
        <v>3559</v>
      </c>
      <c r="I74" s="671" t="s">
        <v>5</v>
      </c>
      <c r="J74" s="219" t="s">
        <v>367</v>
      </c>
      <c r="K74" s="111" t="s">
        <v>446</v>
      </c>
      <c r="L74" s="867" t="s">
        <v>601</v>
      </c>
      <c r="M74" s="277"/>
      <c r="N74" s="880"/>
      <c r="O74" s="664"/>
      <c r="P74" s="264" t="s">
        <v>4</v>
      </c>
      <c r="Q74" s="264" t="s">
        <v>309</v>
      </c>
      <c r="R74" s="264" t="s">
        <v>310</v>
      </c>
      <c r="S74" s="264" t="s">
        <v>249</v>
      </c>
      <c r="T74" s="246"/>
      <c r="U74" s="664">
        <v>45000</v>
      </c>
      <c r="V74" s="246"/>
      <c r="W74" s="246"/>
      <c r="X74" s="246"/>
      <c r="Y74" s="246"/>
      <c r="Z74" s="246"/>
      <c r="AA74" s="246"/>
    </row>
    <row r="75" spans="1:27" s="245" customFormat="1" ht="30" customHeight="1" x14ac:dyDescent="0.2">
      <c r="A75" s="491">
        <v>90</v>
      </c>
      <c r="B75" s="240">
        <v>5539</v>
      </c>
      <c r="C75" s="665" t="s">
        <v>162</v>
      </c>
      <c r="D75" s="665" t="s">
        <v>163</v>
      </c>
      <c r="E75" s="666">
        <v>1990</v>
      </c>
      <c r="F75" s="666"/>
      <c r="G75" s="372">
        <v>82859</v>
      </c>
      <c r="H75" s="372">
        <v>342</v>
      </c>
      <c r="I75" s="685" t="s">
        <v>4</v>
      </c>
      <c r="J75" s="223" t="s">
        <v>444</v>
      </c>
      <c r="K75" s="164" t="s">
        <v>448</v>
      </c>
      <c r="L75" s="663"/>
      <c r="M75" s="264"/>
      <c r="N75" s="895"/>
      <c r="O75" s="264"/>
      <c r="P75" s="264" t="s">
        <v>4</v>
      </c>
      <c r="Q75" s="264" t="s">
        <v>309</v>
      </c>
      <c r="R75" s="264" t="s">
        <v>310</v>
      </c>
      <c r="S75" s="264" t="s">
        <v>249</v>
      </c>
      <c r="T75" s="274"/>
      <c r="U75" s="274"/>
      <c r="V75" s="274"/>
      <c r="W75" s="274"/>
      <c r="X75" s="274"/>
      <c r="Y75" s="274"/>
      <c r="Z75" s="274"/>
      <c r="AA75" s="274"/>
    </row>
    <row r="76" spans="1:27" s="245" customFormat="1" ht="30" customHeight="1" x14ac:dyDescent="0.2">
      <c r="A76" s="491" t="s">
        <v>534</v>
      </c>
      <c r="B76" s="240"/>
      <c r="C76" s="665" t="s">
        <v>535</v>
      </c>
      <c r="D76" s="665" t="s">
        <v>9</v>
      </c>
      <c r="E76" s="666">
        <v>2008</v>
      </c>
      <c r="F76" s="666"/>
      <c r="G76" s="372" t="s">
        <v>220</v>
      </c>
      <c r="H76" s="372" t="s">
        <v>220</v>
      </c>
      <c r="I76" s="685" t="s">
        <v>130</v>
      </c>
      <c r="J76" s="223" t="s">
        <v>444</v>
      </c>
      <c r="K76" s="84" t="s">
        <v>220</v>
      </c>
      <c r="L76" s="663"/>
      <c r="M76" s="264"/>
      <c r="N76" s="895"/>
      <c r="O76" s="264"/>
      <c r="P76" s="264" t="s">
        <v>4</v>
      </c>
      <c r="Q76" s="264" t="s">
        <v>309</v>
      </c>
      <c r="R76" s="264" t="s">
        <v>310</v>
      </c>
      <c r="S76" s="264" t="s">
        <v>249</v>
      </c>
      <c r="T76" s="274"/>
      <c r="U76" s="274"/>
      <c r="V76" s="931"/>
      <c r="W76" s="931"/>
      <c r="X76" s="931"/>
      <c r="Y76" s="931"/>
      <c r="Z76" s="931"/>
      <c r="AA76" s="931"/>
    </row>
    <row r="77" spans="1:27" s="245" customFormat="1" ht="30" customHeight="1" x14ac:dyDescent="0.2">
      <c r="A77" s="491">
        <v>1367</v>
      </c>
      <c r="B77" s="240"/>
      <c r="C77" s="665" t="s">
        <v>406</v>
      </c>
      <c r="D77" s="665" t="s">
        <v>11</v>
      </c>
      <c r="E77" s="666">
        <v>2008</v>
      </c>
      <c r="F77" s="666"/>
      <c r="G77" s="372">
        <v>26031</v>
      </c>
      <c r="H77" s="372">
        <v>1889</v>
      </c>
      <c r="I77" s="667" t="s">
        <v>5</v>
      </c>
      <c r="J77" s="223" t="s">
        <v>444</v>
      </c>
      <c r="K77" s="111" t="s">
        <v>446</v>
      </c>
      <c r="L77" s="264" t="s">
        <v>4</v>
      </c>
      <c r="M77" s="264"/>
      <c r="N77" s="895"/>
      <c r="O77" s="264"/>
      <c r="P77" s="264" t="s">
        <v>4</v>
      </c>
      <c r="Q77" s="264" t="s">
        <v>309</v>
      </c>
      <c r="R77" s="264" t="s">
        <v>310</v>
      </c>
      <c r="S77" s="264" t="s">
        <v>249</v>
      </c>
      <c r="T77" s="274"/>
      <c r="U77" s="274"/>
      <c r="V77" s="931"/>
      <c r="W77" s="931"/>
      <c r="X77" s="931"/>
      <c r="Y77" s="931"/>
      <c r="Z77" s="931"/>
      <c r="AA77" s="931"/>
    </row>
    <row r="78" spans="1:27" s="245" customFormat="1" ht="30" customHeight="1" x14ac:dyDescent="0.2">
      <c r="A78" s="491">
        <v>2909</v>
      </c>
      <c r="B78" s="240"/>
      <c r="C78" s="665" t="s">
        <v>536</v>
      </c>
      <c r="D78" s="665" t="s">
        <v>131</v>
      </c>
      <c r="E78" s="666">
        <v>2009</v>
      </c>
      <c r="F78" s="666"/>
      <c r="G78" s="372" t="s">
        <v>220</v>
      </c>
      <c r="H78" s="372" t="s">
        <v>220</v>
      </c>
      <c r="I78" s="667" t="s">
        <v>130</v>
      </c>
      <c r="J78" s="223" t="s">
        <v>444</v>
      </c>
      <c r="K78" s="111" t="s">
        <v>446</v>
      </c>
      <c r="L78" s="929" t="s">
        <v>537</v>
      </c>
      <c r="M78" s="264"/>
      <c r="N78" s="895"/>
      <c r="O78" s="264"/>
      <c r="P78" s="264" t="s">
        <v>4</v>
      </c>
      <c r="Q78" s="264" t="s">
        <v>309</v>
      </c>
      <c r="R78" s="264" t="s">
        <v>310</v>
      </c>
      <c r="S78" s="264" t="s">
        <v>249</v>
      </c>
      <c r="T78" s="274"/>
      <c r="U78" s="274"/>
      <c r="V78" s="931"/>
      <c r="W78" s="931"/>
      <c r="X78" s="931"/>
      <c r="Y78" s="931"/>
      <c r="Z78" s="931"/>
      <c r="AA78" s="931"/>
    </row>
    <row r="79" spans="1:27" s="245" customFormat="1" ht="30" customHeight="1" x14ac:dyDescent="0.2">
      <c r="A79" s="491">
        <v>8041</v>
      </c>
      <c r="B79" s="240">
        <v>8041</v>
      </c>
      <c r="C79" s="665" t="s">
        <v>352</v>
      </c>
      <c r="D79" s="665" t="s">
        <v>128</v>
      </c>
      <c r="E79" s="666">
        <v>2002</v>
      </c>
      <c r="F79" s="666" t="s">
        <v>1</v>
      </c>
      <c r="G79" s="372">
        <v>113195</v>
      </c>
      <c r="H79" s="372">
        <v>2934</v>
      </c>
      <c r="I79" s="685" t="s">
        <v>4</v>
      </c>
      <c r="J79" s="223" t="s">
        <v>444</v>
      </c>
      <c r="K79" s="164" t="s">
        <v>448</v>
      </c>
      <c r="L79" s="663"/>
      <c r="M79" s="264"/>
      <c r="N79" s="895"/>
      <c r="O79" s="264"/>
      <c r="P79" s="264" t="s">
        <v>4</v>
      </c>
      <c r="Q79" s="264" t="s">
        <v>309</v>
      </c>
      <c r="R79" s="264" t="s">
        <v>310</v>
      </c>
      <c r="S79" s="264" t="s">
        <v>249</v>
      </c>
      <c r="T79" s="274"/>
      <c r="U79" s="274"/>
      <c r="V79" s="274"/>
      <c r="W79" s="274"/>
      <c r="X79" s="274"/>
      <c r="Y79" s="274"/>
      <c r="Z79" s="274"/>
      <c r="AA79" s="274"/>
    </row>
    <row r="80" spans="1:27" s="686" customFormat="1" ht="30" customHeight="1" x14ac:dyDescent="0.2">
      <c r="A80" s="820">
        <v>8064</v>
      </c>
      <c r="B80" s="274">
        <v>8062</v>
      </c>
      <c r="C80" s="927" t="s">
        <v>435</v>
      </c>
      <c r="D80" s="927" t="s">
        <v>11</v>
      </c>
      <c r="E80" s="671">
        <v>2009</v>
      </c>
      <c r="F80" s="671"/>
      <c r="G80" s="928">
        <v>105157</v>
      </c>
      <c r="H80" s="928">
        <v>3974</v>
      </c>
      <c r="I80" s="671" t="s">
        <v>5</v>
      </c>
      <c r="J80" s="218" t="s">
        <v>365</v>
      </c>
      <c r="K80" s="110" t="s">
        <v>446</v>
      </c>
      <c r="L80" s="230" t="s">
        <v>719</v>
      </c>
      <c r="M80" s="264"/>
      <c r="N80" s="895"/>
      <c r="O80" s="264"/>
      <c r="P80" s="264" t="s">
        <v>4</v>
      </c>
      <c r="Q80" s="264" t="s">
        <v>309</v>
      </c>
      <c r="R80" s="264" t="s">
        <v>310</v>
      </c>
      <c r="S80" s="264" t="s">
        <v>249</v>
      </c>
      <c r="T80" s="833"/>
      <c r="U80" s="833"/>
      <c r="V80" s="930"/>
      <c r="W80" s="930"/>
      <c r="X80" s="930"/>
      <c r="Y80" s="930"/>
      <c r="Z80" s="930"/>
      <c r="AA80" s="930"/>
    </row>
    <row r="81" spans="1:27" s="686" customFormat="1" ht="30" customHeight="1" x14ac:dyDescent="0.2">
      <c r="A81" s="820">
        <v>8066</v>
      </c>
      <c r="B81" s="274">
        <v>8066</v>
      </c>
      <c r="C81" s="927" t="s">
        <v>435</v>
      </c>
      <c r="D81" s="927" t="s">
        <v>11</v>
      </c>
      <c r="E81" s="671">
        <v>2009</v>
      </c>
      <c r="F81" s="671"/>
      <c r="G81" s="928">
        <v>91583</v>
      </c>
      <c r="H81" s="928">
        <v>3171</v>
      </c>
      <c r="I81" s="671" t="s">
        <v>5</v>
      </c>
      <c r="J81" s="218" t="s">
        <v>365</v>
      </c>
      <c r="K81" s="110" t="s">
        <v>446</v>
      </c>
      <c r="L81" s="230" t="s">
        <v>529</v>
      </c>
      <c r="M81" s="264"/>
      <c r="N81" s="895"/>
      <c r="O81" s="264"/>
      <c r="P81" s="264" t="s">
        <v>4</v>
      </c>
      <c r="Q81" s="264" t="s">
        <v>309</v>
      </c>
      <c r="R81" s="264" t="s">
        <v>310</v>
      </c>
      <c r="S81" s="264" t="s">
        <v>249</v>
      </c>
      <c r="T81" s="833"/>
      <c r="U81" s="833"/>
      <c r="V81" s="930"/>
      <c r="W81" s="930"/>
      <c r="X81" s="930"/>
      <c r="Y81" s="930"/>
      <c r="Z81" s="930"/>
      <c r="AA81" s="930"/>
    </row>
    <row r="82" spans="1:27" s="245" customFormat="1" ht="30" customHeight="1" x14ac:dyDescent="0.2">
      <c r="A82" s="491">
        <v>8188</v>
      </c>
      <c r="B82" s="240"/>
      <c r="C82" s="665" t="s">
        <v>571</v>
      </c>
      <c r="D82" s="665" t="s">
        <v>570</v>
      </c>
      <c r="E82" s="666">
        <v>2007</v>
      </c>
      <c r="F82" s="666"/>
      <c r="G82" s="372">
        <v>44704</v>
      </c>
      <c r="H82" s="372">
        <v>2921</v>
      </c>
      <c r="I82" s="685" t="s">
        <v>5</v>
      </c>
      <c r="J82" s="218" t="s">
        <v>365</v>
      </c>
      <c r="K82" s="82" t="s">
        <v>365</v>
      </c>
      <c r="L82" s="663" t="s">
        <v>529</v>
      </c>
      <c r="M82" s="264"/>
      <c r="N82" s="895"/>
      <c r="O82" s="264"/>
      <c r="P82" s="264" t="s">
        <v>4</v>
      </c>
      <c r="Q82" s="264" t="s">
        <v>309</v>
      </c>
      <c r="R82" s="264" t="s">
        <v>310</v>
      </c>
      <c r="S82" s="264" t="s">
        <v>249</v>
      </c>
      <c r="T82" s="240"/>
      <c r="U82" s="240"/>
      <c r="V82" s="240"/>
      <c r="W82" s="240"/>
      <c r="X82" s="240"/>
      <c r="Y82" s="240"/>
      <c r="Z82" s="240"/>
      <c r="AA82" s="240"/>
    </row>
    <row r="83" spans="1:27" s="245" customFormat="1" ht="30" customHeight="1" x14ac:dyDescent="0.2">
      <c r="A83" s="491">
        <v>8494</v>
      </c>
      <c r="B83" s="240">
        <v>8494</v>
      </c>
      <c r="C83" s="665" t="s">
        <v>237</v>
      </c>
      <c r="D83" s="665" t="s">
        <v>15</v>
      </c>
      <c r="E83" s="666">
        <v>2006</v>
      </c>
      <c r="F83" s="666" t="s">
        <v>1</v>
      </c>
      <c r="G83" s="372">
        <v>77947</v>
      </c>
      <c r="H83" s="372">
        <v>7001</v>
      </c>
      <c r="I83" s="685" t="s">
        <v>5</v>
      </c>
      <c r="J83" s="218" t="s">
        <v>248</v>
      </c>
      <c r="K83" s="82"/>
      <c r="L83" s="663"/>
      <c r="M83" s="264"/>
      <c r="N83" s="895"/>
      <c r="O83" s="264"/>
      <c r="P83" s="264" t="s">
        <v>4</v>
      </c>
      <c r="Q83" s="264" t="s">
        <v>309</v>
      </c>
      <c r="R83" s="264" t="s">
        <v>310</v>
      </c>
      <c r="S83" s="264" t="s">
        <v>249</v>
      </c>
      <c r="T83" s="240"/>
      <c r="U83" s="240"/>
      <c r="V83" s="240"/>
      <c r="W83" s="240"/>
      <c r="X83" s="240"/>
      <c r="Y83" s="240"/>
      <c r="Z83" s="240"/>
      <c r="AA83" s="240"/>
    </row>
    <row r="84" spans="1:27" s="245" customFormat="1" ht="25.15" customHeight="1" x14ac:dyDescent="0.2">
      <c r="A84" s="384"/>
      <c r="C84" s="296"/>
      <c r="D84" s="296"/>
      <c r="G84" s="319"/>
      <c r="H84" s="319"/>
      <c r="L84" s="540"/>
      <c r="M84" s="812"/>
      <c r="N84" s="896"/>
      <c r="O84" s="812"/>
      <c r="P84" s="298"/>
      <c r="Q84" s="298"/>
      <c r="R84" s="298"/>
    </row>
    <row r="85" spans="1:27" s="245" customFormat="1" ht="28.15" customHeight="1" x14ac:dyDescent="0.2">
      <c r="A85" s="133"/>
      <c r="B85" s="134" t="s">
        <v>188</v>
      </c>
      <c r="C85" s="135"/>
      <c r="D85" s="147" t="s">
        <v>1</v>
      </c>
      <c r="E85" s="144" t="s">
        <v>349</v>
      </c>
      <c r="F85" s="146" t="s">
        <v>379</v>
      </c>
      <c r="G85" s="145" t="s">
        <v>249</v>
      </c>
      <c r="H85" s="148" t="s">
        <v>1</v>
      </c>
      <c r="I85" s="325"/>
      <c r="J85" s="218" t="s">
        <v>365</v>
      </c>
      <c r="K85" s="82" t="s">
        <v>365</v>
      </c>
      <c r="L85" s="231"/>
      <c r="M85" s="260"/>
      <c r="N85" s="897"/>
      <c r="O85" s="260"/>
      <c r="P85" s="298"/>
      <c r="Q85" s="298"/>
      <c r="R85" s="298"/>
      <c r="S85" s="298"/>
      <c r="T85" s="298"/>
      <c r="U85" s="298"/>
    </row>
    <row r="86" spans="1:27" s="245" customFormat="1" ht="28.15" customHeight="1" x14ac:dyDescent="0.2">
      <c r="A86" s="98"/>
      <c r="B86" s="122" t="s">
        <v>248</v>
      </c>
      <c r="C86" s="99"/>
      <c r="D86" s="103"/>
      <c r="E86" s="435" t="s">
        <v>323</v>
      </c>
      <c r="F86" s="436" t="s">
        <v>266</v>
      </c>
      <c r="G86" s="113" t="s">
        <v>394</v>
      </c>
      <c r="H86" s="103"/>
      <c r="I86" s="325"/>
      <c r="J86" s="219" t="s">
        <v>367</v>
      </c>
      <c r="K86" s="108" t="s">
        <v>445</v>
      </c>
      <c r="L86" s="423"/>
      <c r="M86" s="260"/>
      <c r="N86" s="897"/>
      <c r="O86" s="260"/>
      <c r="P86" s="298"/>
      <c r="Q86" s="298"/>
      <c r="R86" s="298"/>
      <c r="S86" s="298"/>
      <c r="T86" s="298"/>
      <c r="U86" s="298"/>
    </row>
    <row r="87" spans="1:27" s="245" customFormat="1" ht="28.15" customHeight="1" x14ac:dyDescent="0.2">
      <c r="A87" s="100"/>
      <c r="B87" s="123" t="s">
        <v>180</v>
      </c>
      <c r="C87" s="101"/>
      <c r="D87" s="141"/>
      <c r="E87" s="149" t="s">
        <v>324</v>
      </c>
      <c r="F87" s="142" t="s">
        <v>266</v>
      </c>
      <c r="G87" s="142" t="s">
        <v>394</v>
      </c>
      <c r="H87" s="143"/>
      <c r="I87" s="325"/>
      <c r="J87" s="220" t="s">
        <v>368</v>
      </c>
      <c r="K87" s="110" t="s">
        <v>446</v>
      </c>
      <c r="L87" s="231"/>
      <c r="M87" s="496"/>
      <c r="N87" s="889"/>
      <c r="O87" s="298"/>
      <c r="P87" s="298"/>
      <c r="Q87" s="298"/>
      <c r="R87" s="298"/>
      <c r="S87" s="298"/>
      <c r="T87" s="298"/>
      <c r="U87" s="298"/>
    </row>
    <row r="88" spans="1:27" s="245" customFormat="1" ht="28.15" customHeight="1" x14ac:dyDescent="0.2">
      <c r="A88" s="102"/>
      <c r="B88" s="124" t="s">
        <v>395</v>
      </c>
      <c r="C88" s="85"/>
      <c r="D88" s="197"/>
      <c r="E88" s="198"/>
      <c r="F88" s="198" t="s">
        <v>322</v>
      </c>
      <c r="G88" s="199"/>
      <c r="H88" s="200"/>
      <c r="I88" s="325"/>
      <c r="J88" s="221" t="s">
        <v>369</v>
      </c>
      <c r="K88" s="228" t="s">
        <v>447</v>
      </c>
      <c r="L88" s="424"/>
      <c r="M88" s="496"/>
      <c r="N88" s="889"/>
      <c r="O88" s="298"/>
      <c r="P88" s="298"/>
      <c r="Q88" s="298"/>
      <c r="R88" s="298"/>
      <c r="S88" s="298"/>
      <c r="T88" s="298"/>
      <c r="U88" s="298"/>
    </row>
    <row r="89" spans="1:27" s="245" customFormat="1" ht="28.15" customHeight="1" x14ac:dyDescent="0.2">
      <c r="A89" s="130"/>
      <c r="B89" s="131" t="s">
        <v>187</v>
      </c>
      <c r="C89" s="132"/>
      <c r="D89" s="137"/>
      <c r="E89" s="138"/>
      <c r="F89" s="138" t="s">
        <v>378</v>
      </c>
      <c r="G89" s="139"/>
      <c r="H89" s="140"/>
      <c r="I89" s="325"/>
      <c r="J89" s="222" t="s">
        <v>443</v>
      </c>
      <c r="K89" s="112" t="s">
        <v>448</v>
      </c>
      <c r="L89" s="425"/>
      <c r="M89" s="496"/>
      <c r="N89" s="889"/>
      <c r="O89" s="298"/>
      <c r="P89" s="298"/>
      <c r="Q89" s="298"/>
      <c r="R89" s="298"/>
      <c r="S89" s="298"/>
      <c r="T89" s="298"/>
      <c r="U89" s="298"/>
    </row>
    <row r="90" spans="1:27" s="245" customFormat="1" ht="28.15" customHeight="1" x14ac:dyDescent="0.2">
      <c r="A90" s="133"/>
      <c r="B90" s="134"/>
      <c r="C90" s="135"/>
      <c r="D90" s="88"/>
      <c r="E90" s="95"/>
      <c r="F90" s="136"/>
      <c r="G90" s="136"/>
      <c r="H90" s="86"/>
      <c r="I90" s="325"/>
      <c r="J90" s="223" t="s">
        <v>444</v>
      </c>
      <c r="K90" s="229" t="s">
        <v>220</v>
      </c>
      <c r="L90" s="423"/>
      <c r="M90" s="496"/>
      <c r="N90" s="889"/>
      <c r="O90" s="298"/>
      <c r="P90" s="298"/>
      <c r="Q90" s="298"/>
      <c r="R90" s="298"/>
      <c r="S90" s="298"/>
      <c r="T90" s="298"/>
      <c r="U90" s="298"/>
    </row>
    <row r="91" spans="1:27" s="245" customFormat="1" ht="25.15" customHeight="1" x14ac:dyDescent="0.2">
      <c r="A91" s="384"/>
      <c r="C91" s="296"/>
      <c r="D91" s="296"/>
      <c r="G91" s="319"/>
      <c r="H91" s="319"/>
      <c r="L91" s="540"/>
      <c r="M91" s="496"/>
      <c r="N91" s="889"/>
      <c r="O91" s="298"/>
      <c r="P91" s="298"/>
      <c r="Q91" s="298"/>
      <c r="R91" s="298"/>
    </row>
    <row r="92" spans="1:27" ht="27.6" customHeight="1" x14ac:dyDescent="0.2"/>
    <row r="93" spans="1:27" ht="25.9" customHeight="1" x14ac:dyDescent="0.2"/>
    <row r="94" spans="1:27" ht="25.9" customHeight="1" x14ac:dyDescent="0.2"/>
    <row r="95" spans="1:27" ht="25.9" customHeight="1" x14ac:dyDescent="0.2"/>
    <row r="96" spans="1:27" ht="25.9" customHeight="1" x14ac:dyDescent="0.2"/>
    <row r="97" ht="25.9" customHeight="1" x14ac:dyDescent="0.2"/>
    <row r="98" ht="25.9" customHeight="1" x14ac:dyDescent="0.2"/>
    <row r="99" ht="25.9" customHeight="1" x14ac:dyDescent="0.2"/>
    <row r="100" ht="25.9" customHeight="1" x14ac:dyDescent="0.2"/>
    <row r="101" ht="25.9" customHeight="1" x14ac:dyDescent="0.2"/>
    <row r="102" ht="25.9" customHeight="1" x14ac:dyDescent="0.2"/>
    <row r="103" ht="25.9" customHeight="1" x14ac:dyDescent="0.2"/>
    <row r="104" ht="25.9" customHeight="1" x14ac:dyDescent="0.2"/>
    <row r="105" ht="25.9" customHeight="1" x14ac:dyDescent="0.2"/>
    <row r="106" ht="25.9" customHeight="1" x14ac:dyDescent="0.2"/>
    <row r="107" ht="25.9" customHeight="1" x14ac:dyDescent="0.2"/>
    <row r="108" ht="25.9" customHeight="1" x14ac:dyDescent="0.2"/>
    <row r="109" ht="25.9" customHeight="1" x14ac:dyDescent="0.2"/>
    <row r="110" ht="25.9" customHeight="1" x14ac:dyDescent="0.2"/>
  </sheetData>
  <phoneticPr fontId="0" type="noConversion"/>
  <printOptions horizontalCentered="1" verticalCentered="1" gridLines="1"/>
  <pageMargins left="0.68" right="0.57999999999999996" top="0.65" bottom="0.37" header="0.34" footer="0.33333333333333298"/>
  <pageSetup scale="35" fitToHeight="3" orientation="landscape" horizontalDpi="4294967293" verticalDpi="180" r:id="rId1"/>
  <headerFooter alignWithMargins="0">
    <oddHeader>&amp;L&amp;D&amp;R&amp;F</oddHeader>
  </headerFooter>
  <rowBreaks count="2" manualBreakCount="2">
    <brk id="45" max="22" man="1"/>
    <brk id="60" max="2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I57"/>
  <sheetViews>
    <sheetView showOutlineSymbols="0" view="pageBreakPreview" topLeftCell="F13" zoomScale="60" zoomScaleNormal="60" workbookViewId="0">
      <selection activeCell="F4" sqref="A4:XFD30"/>
    </sheetView>
  </sheetViews>
  <sheetFormatPr defaultColWidth="9.140625" defaultRowHeight="24.95" customHeight="1" x14ac:dyDescent="0.2"/>
  <cols>
    <col min="1" max="2" width="9.140625" style="14"/>
    <col min="3" max="3" width="42.140625" style="14" customWidth="1"/>
    <col min="4" max="4" width="16.7109375" style="14" customWidth="1"/>
    <col min="5" max="5" width="11.140625" style="14" customWidth="1"/>
    <col min="6" max="6" width="12.85546875" style="14" customWidth="1"/>
    <col min="7" max="7" width="13.7109375" style="14" customWidth="1"/>
    <col min="8" max="8" width="12.7109375" style="14" customWidth="1"/>
    <col min="9" max="9" width="15.140625" style="14" customWidth="1"/>
    <col min="10" max="10" width="19" style="14" customWidth="1"/>
    <col min="11" max="11" width="19.5703125" style="14" customWidth="1"/>
    <col min="12" max="12" width="19.5703125" style="440" customWidth="1"/>
    <col min="13" max="13" width="12.7109375" style="838" customWidth="1"/>
    <col min="14" max="14" width="12.7109375" style="903" customWidth="1"/>
    <col min="15" max="16" width="12.7109375" style="15" customWidth="1"/>
    <col min="17" max="17" width="14.85546875" style="15" customWidth="1"/>
    <col min="18" max="27" width="12.7109375" style="15" customWidth="1"/>
    <col min="28" max="16384" width="9.140625" style="14"/>
  </cols>
  <sheetData>
    <row r="1" spans="1:35" s="49" customFormat="1" ht="27" customHeight="1" x14ac:dyDescent="0.2">
      <c r="A1" s="46"/>
      <c r="B1" s="47"/>
      <c r="C1" s="56" t="s">
        <v>218</v>
      </c>
      <c r="D1" s="47"/>
      <c r="E1" s="47">
        <v>300</v>
      </c>
      <c r="F1" s="47"/>
      <c r="G1" s="47"/>
      <c r="H1" s="47"/>
      <c r="I1" s="47"/>
      <c r="J1" s="47"/>
      <c r="K1" s="47"/>
      <c r="L1" s="439"/>
      <c r="M1" s="835"/>
      <c r="N1" s="89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35" s="24" customFormat="1" ht="20.100000000000001" customHeight="1" x14ac:dyDescent="0.2">
      <c r="A2" s="25" t="s">
        <v>2</v>
      </c>
      <c r="B2" s="24" t="s">
        <v>19</v>
      </c>
      <c r="C2" s="26" t="s">
        <v>21</v>
      </c>
      <c r="D2" s="26" t="s">
        <v>8</v>
      </c>
      <c r="E2" s="26" t="s">
        <v>0</v>
      </c>
      <c r="F2" s="26" t="s">
        <v>18</v>
      </c>
      <c r="G2" s="39" t="s">
        <v>3</v>
      </c>
      <c r="H2" s="39" t="s">
        <v>91</v>
      </c>
      <c r="I2" s="26" t="s">
        <v>22</v>
      </c>
      <c r="J2" s="7" t="s">
        <v>22</v>
      </c>
      <c r="K2" s="7" t="s">
        <v>451</v>
      </c>
      <c r="L2" s="412" t="s">
        <v>473</v>
      </c>
      <c r="M2" s="389" t="s">
        <v>24</v>
      </c>
      <c r="N2" s="869" t="s">
        <v>25</v>
      </c>
      <c r="O2" s="7" t="s">
        <v>26</v>
      </c>
      <c r="P2" s="7" t="s">
        <v>27</v>
      </c>
      <c r="Q2" s="7" t="s">
        <v>28</v>
      </c>
      <c r="R2" s="7" t="s">
        <v>127</v>
      </c>
      <c r="S2" s="7" t="s">
        <v>156</v>
      </c>
      <c r="T2" s="7" t="s">
        <v>210</v>
      </c>
      <c r="U2" s="7" t="s">
        <v>211</v>
      </c>
      <c r="V2" s="7" t="s">
        <v>212</v>
      </c>
      <c r="W2" s="7" t="s">
        <v>551</v>
      </c>
      <c r="X2" s="7" t="s">
        <v>552</v>
      </c>
      <c r="Y2" s="7" t="s">
        <v>553</v>
      </c>
      <c r="Z2" s="7" t="s">
        <v>554</v>
      </c>
      <c r="AA2" s="7" t="s">
        <v>555</v>
      </c>
    </row>
    <row r="3" spans="1:35" s="24" customFormat="1" ht="20.100000000000001" customHeight="1" x14ac:dyDescent="0.2">
      <c r="A3" s="25" t="s">
        <v>20</v>
      </c>
      <c r="B3" s="24" t="s">
        <v>20</v>
      </c>
      <c r="C3" s="26" t="s">
        <v>122</v>
      </c>
      <c r="D3" s="26" t="s">
        <v>17</v>
      </c>
      <c r="E3" s="26"/>
      <c r="F3" s="26"/>
      <c r="G3" s="39"/>
      <c r="H3" s="39" t="s">
        <v>488</v>
      </c>
      <c r="I3" s="26" t="s">
        <v>23</v>
      </c>
      <c r="J3" s="7" t="s">
        <v>363</v>
      </c>
      <c r="K3" s="7" t="s">
        <v>450</v>
      </c>
      <c r="L3" s="412"/>
      <c r="M3" s="389"/>
      <c r="N3" s="869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35" s="378" customFormat="1" ht="30" customHeight="1" x14ac:dyDescent="0.2">
      <c r="A4" s="620"/>
      <c r="B4" s="621"/>
      <c r="C4" s="622" t="s">
        <v>631</v>
      </c>
      <c r="D4" s="371" t="s">
        <v>219</v>
      </c>
      <c r="E4" s="621">
        <v>2002</v>
      </c>
      <c r="F4" s="621" t="s">
        <v>220</v>
      </c>
      <c r="G4" s="371" t="s">
        <v>220</v>
      </c>
      <c r="H4" s="371" t="s">
        <v>98</v>
      </c>
      <c r="I4" s="623" t="s">
        <v>5</v>
      </c>
      <c r="J4" s="219" t="s">
        <v>367</v>
      </c>
      <c r="K4" s="111" t="s">
        <v>446</v>
      </c>
      <c r="L4" s="230"/>
      <c r="M4" s="624"/>
      <c r="N4" s="899"/>
      <c r="O4" s="625"/>
      <c r="P4" s="625"/>
      <c r="Q4" s="625"/>
      <c r="R4" s="625"/>
      <c r="S4" s="625"/>
      <c r="T4" s="625"/>
      <c r="U4" s="625"/>
      <c r="V4" s="626"/>
      <c r="W4" s="626"/>
      <c r="X4" s="626"/>
      <c r="Y4" s="626"/>
      <c r="Z4" s="626"/>
      <c r="AA4" s="626"/>
    </row>
    <row r="5" spans="1:35" s="378" customFormat="1" ht="30" customHeight="1" x14ac:dyDescent="0.2">
      <c r="A5" s="620">
        <v>4461</v>
      </c>
      <c r="B5" s="621">
        <v>9518</v>
      </c>
      <c r="C5" s="622" t="s">
        <v>221</v>
      </c>
      <c r="D5" s="371" t="s">
        <v>222</v>
      </c>
      <c r="E5" s="621">
        <v>2014</v>
      </c>
      <c r="F5" s="621">
        <v>1598</v>
      </c>
      <c r="G5" s="371">
        <v>14401</v>
      </c>
      <c r="H5" s="371">
        <v>982</v>
      </c>
      <c r="I5" s="623" t="s">
        <v>5</v>
      </c>
      <c r="J5" s="219" t="s">
        <v>367</v>
      </c>
      <c r="K5" s="111" t="s">
        <v>446</v>
      </c>
      <c r="L5" s="1022"/>
      <c r="M5" s="624"/>
      <c r="N5" s="899"/>
      <c r="O5" s="625"/>
      <c r="P5" s="625"/>
      <c r="Q5" s="625"/>
      <c r="R5" s="625"/>
      <c r="S5" s="625"/>
      <c r="T5" s="625"/>
      <c r="U5" s="625"/>
      <c r="V5" s="626"/>
      <c r="W5" s="626"/>
      <c r="X5" s="626"/>
      <c r="Y5" s="626"/>
      <c r="Z5" s="626">
        <v>460000</v>
      </c>
      <c r="AA5" s="626"/>
    </row>
    <row r="6" spans="1:35" s="378" customFormat="1" ht="30" customHeight="1" x14ac:dyDescent="0.2">
      <c r="A6" s="620">
        <v>2</v>
      </c>
      <c r="B6" s="621"/>
      <c r="C6" s="622" t="s">
        <v>563</v>
      </c>
      <c r="D6" s="371" t="s">
        <v>219</v>
      </c>
      <c r="E6" s="621">
        <v>2012</v>
      </c>
      <c r="F6" s="621" t="s">
        <v>220</v>
      </c>
      <c r="G6" s="371" t="s">
        <v>220</v>
      </c>
      <c r="H6" s="371" t="s">
        <v>98</v>
      </c>
      <c r="I6" s="623" t="s">
        <v>5</v>
      </c>
      <c r="J6" s="218" t="s">
        <v>365</v>
      </c>
      <c r="K6" s="111" t="s">
        <v>446</v>
      </c>
      <c r="L6" s="1022" t="s">
        <v>697</v>
      </c>
      <c r="M6" s="624"/>
      <c r="N6" s="899"/>
      <c r="O6" s="625"/>
      <c r="P6" s="625"/>
      <c r="Q6" s="625"/>
      <c r="R6" s="625"/>
      <c r="S6" s="625"/>
      <c r="T6" s="625">
        <v>20000</v>
      </c>
      <c r="U6" s="625"/>
      <c r="V6" s="626"/>
      <c r="W6" s="626"/>
      <c r="X6" s="626"/>
      <c r="Y6" s="626"/>
      <c r="Z6" s="626"/>
      <c r="AA6" s="626"/>
    </row>
    <row r="7" spans="1:35" s="634" customFormat="1" ht="30" customHeight="1" x14ac:dyDescent="0.2">
      <c r="A7" s="627">
        <v>1073</v>
      </c>
      <c r="B7" s="620">
        <v>9286</v>
      </c>
      <c r="C7" s="628" t="s">
        <v>221</v>
      </c>
      <c r="D7" s="371" t="s">
        <v>222</v>
      </c>
      <c r="E7" s="627">
        <v>2010</v>
      </c>
      <c r="F7" s="629">
        <v>1003</v>
      </c>
      <c r="G7" s="630">
        <v>7932</v>
      </c>
      <c r="H7" s="371">
        <v>1003</v>
      </c>
      <c r="I7" s="631" t="s">
        <v>5</v>
      </c>
      <c r="J7" s="218" t="s">
        <v>365</v>
      </c>
      <c r="K7" s="111" t="s">
        <v>446</v>
      </c>
      <c r="L7" s="1022" t="s">
        <v>698</v>
      </c>
      <c r="M7" s="632"/>
      <c r="N7" s="900"/>
      <c r="O7" s="632"/>
      <c r="P7" s="632"/>
      <c r="Q7" s="632"/>
      <c r="R7" s="632"/>
      <c r="S7" s="632"/>
      <c r="T7" s="632"/>
      <c r="U7" s="632"/>
      <c r="V7" s="633">
        <v>500000</v>
      </c>
      <c r="W7" s="633"/>
      <c r="X7" s="633"/>
      <c r="Y7" s="633"/>
      <c r="Z7" s="633"/>
      <c r="AA7" s="633"/>
    </row>
    <row r="8" spans="1:35" s="637" customFormat="1" ht="30" customHeight="1" x14ac:dyDescent="0.2">
      <c r="A8" s="635">
        <v>3227</v>
      </c>
      <c r="B8" s="621">
        <v>7142</v>
      </c>
      <c r="C8" s="628" t="s">
        <v>221</v>
      </c>
      <c r="D8" s="371" t="s">
        <v>222</v>
      </c>
      <c r="E8" s="621">
        <v>2003</v>
      </c>
      <c r="F8" s="621">
        <v>8283</v>
      </c>
      <c r="G8" s="523">
        <v>40320</v>
      </c>
      <c r="H8" s="371">
        <v>699</v>
      </c>
      <c r="I8" s="623" t="s">
        <v>5</v>
      </c>
      <c r="J8" s="220" t="s">
        <v>368</v>
      </c>
      <c r="K8" s="111" t="s">
        <v>446</v>
      </c>
      <c r="L8" s="1022" t="s">
        <v>698</v>
      </c>
      <c r="M8" s="624"/>
      <c r="N8" s="899"/>
      <c r="O8" s="624">
        <v>500000</v>
      </c>
      <c r="P8" s="624"/>
      <c r="Q8" s="624"/>
      <c r="R8" s="624"/>
      <c r="S8" s="624"/>
      <c r="T8" s="624"/>
      <c r="U8" s="624"/>
      <c r="V8" s="636"/>
      <c r="W8" s="636"/>
      <c r="X8" s="636"/>
      <c r="Y8" s="636"/>
      <c r="Z8" s="636"/>
      <c r="AA8" s="636"/>
      <c r="AB8" s="378"/>
      <c r="AC8" s="378"/>
      <c r="AD8" s="378"/>
      <c r="AE8" s="378"/>
      <c r="AF8" s="378"/>
      <c r="AG8" s="378"/>
      <c r="AH8" s="378"/>
      <c r="AI8" s="378"/>
    </row>
    <row r="9" spans="1:35" s="634" customFormat="1" ht="30" customHeight="1" x14ac:dyDescent="0.2">
      <c r="A9" s="627">
        <v>2341</v>
      </c>
      <c r="B9" s="620">
        <v>7145</v>
      </c>
      <c r="C9" s="628" t="s">
        <v>221</v>
      </c>
      <c r="D9" s="371" t="s">
        <v>222</v>
      </c>
      <c r="E9" s="627">
        <v>2002</v>
      </c>
      <c r="F9" s="629">
        <v>10167</v>
      </c>
      <c r="G9" s="630">
        <v>24798</v>
      </c>
      <c r="H9" s="371">
        <v>295</v>
      </c>
      <c r="I9" s="631" t="s">
        <v>5</v>
      </c>
      <c r="J9" s="220" t="s">
        <v>368</v>
      </c>
      <c r="K9" s="111" t="s">
        <v>446</v>
      </c>
      <c r="L9" s="1022" t="s">
        <v>699</v>
      </c>
      <c r="M9" s="632"/>
      <c r="N9" s="900">
        <v>490000</v>
      </c>
      <c r="O9" s="632"/>
      <c r="P9" s="632"/>
      <c r="Q9" s="632"/>
      <c r="R9" s="632"/>
      <c r="S9" s="632"/>
      <c r="T9" s="632"/>
      <c r="U9" s="632"/>
      <c r="V9" s="633"/>
      <c r="W9" s="633"/>
      <c r="X9" s="633"/>
      <c r="Y9" s="633"/>
      <c r="Z9" s="633"/>
      <c r="AA9" s="633"/>
    </row>
    <row r="10" spans="1:35" s="637" customFormat="1" ht="30" customHeight="1" x14ac:dyDescent="0.2">
      <c r="A10" s="635">
        <v>1373</v>
      </c>
      <c r="B10" s="621">
        <v>7143</v>
      </c>
      <c r="C10" s="628" t="s">
        <v>221</v>
      </c>
      <c r="D10" s="371" t="s">
        <v>222</v>
      </c>
      <c r="E10" s="621">
        <v>1999</v>
      </c>
      <c r="F10" s="621">
        <v>4592</v>
      </c>
      <c r="G10" s="371">
        <v>104182</v>
      </c>
      <c r="H10" s="371">
        <v>205</v>
      </c>
      <c r="I10" s="623" t="s">
        <v>5</v>
      </c>
      <c r="J10" s="220" t="s">
        <v>368</v>
      </c>
      <c r="K10" s="111" t="s">
        <v>446</v>
      </c>
      <c r="L10" s="230"/>
      <c r="M10" s="624"/>
      <c r="N10" s="899">
        <v>490000</v>
      </c>
      <c r="O10" s="624"/>
      <c r="P10" s="624"/>
      <c r="Q10" s="624"/>
      <c r="R10" s="624"/>
      <c r="S10" s="624"/>
      <c r="T10" s="624"/>
      <c r="U10" s="624"/>
      <c r="V10" s="636"/>
      <c r="W10" s="636"/>
      <c r="X10" s="636"/>
      <c r="Y10" s="636"/>
      <c r="Z10" s="636"/>
      <c r="AA10" s="636"/>
      <c r="AB10" s="378"/>
      <c r="AC10" s="378"/>
      <c r="AD10" s="378"/>
      <c r="AE10" s="378"/>
      <c r="AF10" s="378"/>
      <c r="AG10" s="378"/>
      <c r="AH10" s="378"/>
      <c r="AI10" s="378"/>
    </row>
    <row r="11" spans="1:35" s="378" customFormat="1" ht="30" customHeight="1" x14ac:dyDescent="0.2">
      <c r="A11" s="620">
        <v>6664</v>
      </c>
      <c r="B11" s="621">
        <v>7141</v>
      </c>
      <c r="C11" s="628" t="s">
        <v>221</v>
      </c>
      <c r="D11" s="371" t="s">
        <v>222</v>
      </c>
      <c r="E11" s="621">
        <v>2006</v>
      </c>
      <c r="F11" s="621">
        <v>4513</v>
      </c>
      <c r="G11" s="371">
        <v>62099</v>
      </c>
      <c r="H11" s="371">
        <v>373</v>
      </c>
      <c r="I11" s="247" t="s">
        <v>5</v>
      </c>
      <c r="J11" s="220" t="s">
        <v>368</v>
      </c>
      <c r="K11" s="111" t="s">
        <v>446</v>
      </c>
      <c r="L11" s="230"/>
      <c r="M11" s="624"/>
      <c r="N11" s="899"/>
      <c r="O11" s="625"/>
      <c r="P11" s="625"/>
      <c r="Q11" s="625"/>
      <c r="R11" s="625">
        <v>500000</v>
      </c>
      <c r="S11" s="625"/>
      <c r="T11" s="625"/>
      <c r="U11" s="625"/>
      <c r="V11" s="626"/>
      <c r="W11" s="626"/>
      <c r="X11" s="626"/>
      <c r="Y11" s="626"/>
      <c r="Z11" s="626"/>
      <c r="AA11" s="626"/>
    </row>
    <row r="12" spans="1:35" s="378" customFormat="1" ht="30" customHeight="1" x14ac:dyDescent="0.2">
      <c r="A12" s="620">
        <v>9974</v>
      </c>
      <c r="B12" s="621" t="s">
        <v>157</v>
      </c>
      <c r="C12" s="628" t="s">
        <v>221</v>
      </c>
      <c r="D12" s="371" t="s">
        <v>222</v>
      </c>
      <c r="E12" s="621">
        <v>2009</v>
      </c>
      <c r="F12" s="621">
        <v>5679</v>
      </c>
      <c r="G12" s="371">
        <v>56764</v>
      </c>
      <c r="H12" s="371">
        <v>914</v>
      </c>
      <c r="I12" s="623" t="s">
        <v>5</v>
      </c>
      <c r="J12" s="218" t="s">
        <v>365</v>
      </c>
      <c r="K12" s="111" t="s">
        <v>446</v>
      </c>
      <c r="L12" s="230"/>
      <c r="M12" s="624"/>
      <c r="N12" s="899"/>
      <c r="O12" s="625"/>
      <c r="P12" s="625"/>
      <c r="Q12" s="625"/>
      <c r="R12" s="625"/>
      <c r="S12" s="625"/>
      <c r="T12" s="625"/>
      <c r="U12" s="625">
        <v>500000</v>
      </c>
      <c r="V12" s="626"/>
      <c r="W12" s="626"/>
      <c r="X12" s="626"/>
      <c r="Y12" s="626"/>
      <c r="Z12" s="626"/>
      <c r="AA12" s="626"/>
    </row>
    <row r="13" spans="1:35" s="637" customFormat="1" ht="30" customHeight="1" x14ac:dyDescent="0.2">
      <c r="A13" s="635">
        <v>4747</v>
      </c>
      <c r="B13" s="621">
        <v>9519</v>
      </c>
      <c r="C13" s="638" t="s">
        <v>223</v>
      </c>
      <c r="D13" s="371" t="s">
        <v>222</v>
      </c>
      <c r="E13" s="621">
        <v>2014</v>
      </c>
      <c r="F13" s="621">
        <v>590</v>
      </c>
      <c r="G13" s="371">
        <v>6553</v>
      </c>
      <c r="H13" s="371">
        <v>368</v>
      </c>
      <c r="I13" s="623" t="s">
        <v>5</v>
      </c>
      <c r="J13" s="220" t="s">
        <v>368</v>
      </c>
      <c r="K13" s="111" t="s">
        <v>446</v>
      </c>
      <c r="L13" s="230"/>
      <c r="M13" s="624"/>
      <c r="N13" s="899"/>
      <c r="O13" s="624"/>
      <c r="P13" s="624"/>
      <c r="Q13" s="624"/>
      <c r="R13" s="624"/>
      <c r="S13" s="624"/>
      <c r="T13" s="624"/>
      <c r="U13" s="624"/>
      <c r="V13" s="636"/>
      <c r="W13" s="636"/>
      <c r="X13" s="636"/>
      <c r="Y13" s="636"/>
      <c r="Z13" s="636"/>
      <c r="AA13" s="636"/>
      <c r="AB13" s="378"/>
      <c r="AC13" s="378"/>
      <c r="AD13" s="378">
        <v>1500000</v>
      </c>
      <c r="AE13" s="378"/>
      <c r="AF13" s="378"/>
      <c r="AG13" s="378"/>
      <c r="AH13" s="378"/>
      <c r="AI13" s="378"/>
    </row>
    <row r="14" spans="1:35" s="637" customFormat="1" ht="30" customHeight="1" x14ac:dyDescent="0.2">
      <c r="A14" s="635">
        <v>9021</v>
      </c>
      <c r="B14" s="621">
        <v>9021</v>
      </c>
      <c r="C14" s="638" t="s">
        <v>223</v>
      </c>
      <c r="D14" s="371" t="s">
        <v>222</v>
      </c>
      <c r="E14" s="621">
        <v>1999</v>
      </c>
      <c r="F14" s="621">
        <v>4514</v>
      </c>
      <c r="G14" s="371" t="s">
        <v>220</v>
      </c>
      <c r="H14" s="371">
        <v>161</v>
      </c>
      <c r="I14" s="623" t="s">
        <v>5</v>
      </c>
      <c r="J14" s="220" t="s">
        <v>368</v>
      </c>
      <c r="K14" s="111" t="s">
        <v>446</v>
      </c>
      <c r="L14" s="230"/>
      <c r="M14" s="624"/>
      <c r="N14" s="899"/>
      <c r="O14" s="624"/>
      <c r="P14" s="624"/>
      <c r="Q14" s="624">
        <v>1400000</v>
      </c>
      <c r="R14" s="624"/>
      <c r="S14" s="624"/>
      <c r="T14" s="624"/>
      <c r="U14" s="624"/>
      <c r="V14" s="636"/>
      <c r="W14" s="636"/>
      <c r="X14" s="636"/>
      <c r="Y14" s="636"/>
      <c r="Z14" s="636"/>
      <c r="AA14" s="636"/>
      <c r="AB14" s="378"/>
      <c r="AC14" s="378"/>
      <c r="AD14" s="378"/>
      <c r="AE14" s="378"/>
      <c r="AF14" s="378"/>
      <c r="AG14" s="378"/>
      <c r="AH14" s="378"/>
      <c r="AI14" s="378"/>
    </row>
    <row r="15" spans="1:35" s="378" customFormat="1" ht="30" customHeight="1" x14ac:dyDescent="0.2">
      <c r="A15" s="620">
        <v>4197</v>
      </c>
      <c r="B15" s="621">
        <v>4197</v>
      </c>
      <c r="C15" s="622" t="s">
        <v>224</v>
      </c>
      <c r="D15" s="371" t="s">
        <v>222</v>
      </c>
      <c r="E15" s="621">
        <v>2001</v>
      </c>
      <c r="F15" s="621">
        <v>1774</v>
      </c>
      <c r="G15" s="371">
        <v>22387</v>
      </c>
      <c r="H15" s="371">
        <v>52</v>
      </c>
      <c r="I15" s="623" t="s">
        <v>5</v>
      </c>
      <c r="J15" s="219" t="s">
        <v>367</v>
      </c>
      <c r="K15" s="111" t="s">
        <v>446</v>
      </c>
      <c r="L15" s="230"/>
      <c r="M15" s="624"/>
      <c r="N15" s="899"/>
      <c r="O15" s="625"/>
      <c r="P15" s="625"/>
      <c r="Q15" s="625"/>
      <c r="R15" s="625">
        <v>260000</v>
      </c>
      <c r="S15" s="625"/>
      <c r="T15" s="625"/>
      <c r="U15" s="625"/>
      <c r="V15" s="626"/>
      <c r="W15" s="626"/>
      <c r="X15" s="626"/>
      <c r="Y15" s="626"/>
      <c r="Z15" s="626"/>
      <c r="AA15" s="626"/>
    </row>
    <row r="16" spans="1:35" s="378" customFormat="1" ht="30" customHeight="1" x14ac:dyDescent="0.2">
      <c r="A16" s="620">
        <v>3885</v>
      </c>
      <c r="B16" s="621"/>
      <c r="C16" s="622" t="s">
        <v>521</v>
      </c>
      <c r="D16" s="621" t="s">
        <v>222</v>
      </c>
      <c r="E16" s="621">
        <v>2014</v>
      </c>
      <c r="F16" s="621">
        <v>31</v>
      </c>
      <c r="G16" s="621">
        <v>2476</v>
      </c>
      <c r="H16" s="621">
        <v>20</v>
      </c>
      <c r="I16" s="639" t="s">
        <v>5</v>
      </c>
      <c r="J16" s="219" t="s">
        <v>367</v>
      </c>
      <c r="K16" s="111" t="s">
        <v>446</v>
      </c>
      <c r="L16" s="230"/>
      <c r="M16" s="624"/>
      <c r="N16" s="899"/>
      <c r="O16" s="625"/>
      <c r="P16" s="625"/>
      <c r="Q16" s="625"/>
      <c r="R16" s="625"/>
      <c r="S16" s="625"/>
      <c r="T16" s="625"/>
      <c r="U16" s="625"/>
      <c r="V16" s="626">
        <v>120000</v>
      </c>
      <c r="W16" s="626"/>
      <c r="X16" s="626"/>
      <c r="Y16" s="626"/>
      <c r="Z16" s="626"/>
      <c r="AA16" s="626"/>
    </row>
    <row r="17" spans="1:27" s="378" customFormat="1" ht="30" customHeight="1" x14ac:dyDescent="0.2">
      <c r="A17" s="620">
        <v>8685</v>
      </c>
      <c r="B17" s="621">
        <v>8685</v>
      </c>
      <c r="C17" s="622" t="s">
        <v>408</v>
      </c>
      <c r="D17" s="621" t="s">
        <v>222</v>
      </c>
      <c r="E17" s="621">
        <v>1999</v>
      </c>
      <c r="F17" s="621">
        <v>2394</v>
      </c>
      <c r="G17" s="621">
        <v>39637</v>
      </c>
      <c r="H17" s="621">
        <v>146</v>
      </c>
      <c r="I17" s="639" t="s">
        <v>5</v>
      </c>
      <c r="J17" s="219" t="s">
        <v>367</v>
      </c>
      <c r="K17" s="111" t="s">
        <v>446</v>
      </c>
      <c r="L17" s="230"/>
      <c r="M17" s="624"/>
      <c r="N17" s="899"/>
      <c r="O17" s="625"/>
      <c r="P17" s="625">
        <v>120000</v>
      </c>
      <c r="Q17" s="625"/>
      <c r="R17" s="625"/>
      <c r="S17" s="625"/>
      <c r="T17" s="625"/>
      <c r="U17" s="625"/>
      <c r="V17" s="626"/>
      <c r="W17" s="626"/>
      <c r="X17" s="626"/>
      <c r="Y17" s="626">
        <v>120000</v>
      </c>
      <c r="Z17" s="626"/>
      <c r="AA17" s="626"/>
    </row>
    <row r="18" spans="1:27" s="378" customFormat="1" ht="30" customHeight="1" x14ac:dyDescent="0.2">
      <c r="A18" s="620">
        <v>4002</v>
      </c>
      <c r="B18" s="621" t="s">
        <v>157</v>
      </c>
      <c r="C18" s="622" t="s">
        <v>521</v>
      </c>
      <c r="D18" s="371" t="s">
        <v>222</v>
      </c>
      <c r="E18" s="621">
        <v>2012</v>
      </c>
      <c r="F18" s="621">
        <v>95</v>
      </c>
      <c r="G18" s="371">
        <v>4664</v>
      </c>
      <c r="H18" s="371">
        <v>20</v>
      </c>
      <c r="I18" s="247" t="s">
        <v>5</v>
      </c>
      <c r="J18" s="219" t="s">
        <v>367</v>
      </c>
      <c r="K18" s="111" t="s">
        <v>446</v>
      </c>
      <c r="L18" s="1022" t="s">
        <v>498</v>
      </c>
      <c r="M18" s="624"/>
      <c r="N18" s="899"/>
      <c r="O18" s="625"/>
      <c r="P18" s="625"/>
      <c r="Q18" s="640"/>
      <c r="R18" s="625"/>
      <c r="S18" s="625">
        <v>120000</v>
      </c>
      <c r="T18" s="625"/>
      <c r="U18" s="625"/>
      <c r="V18" s="626"/>
      <c r="W18" s="626"/>
      <c r="X18" s="626"/>
      <c r="Y18" s="626"/>
      <c r="Z18" s="626"/>
      <c r="AA18" s="626"/>
    </row>
    <row r="19" spans="1:27" s="378" customFormat="1" ht="30" customHeight="1" x14ac:dyDescent="0.2">
      <c r="A19" s="620">
        <v>7237</v>
      </c>
      <c r="B19" s="621">
        <v>7237</v>
      </c>
      <c r="C19" s="622" t="s">
        <v>407</v>
      </c>
      <c r="D19" s="371" t="s">
        <v>222</v>
      </c>
      <c r="E19" s="621">
        <v>2007</v>
      </c>
      <c r="F19" s="621">
        <v>1032</v>
      </c>
      <c r="G19" s="371">
        <v>20735</v>
      </c>
      <c r="H19" s="371">
        <v>182</v>
      </c>
      <c r="I19" s="247" t="s">
        <v>5</v>
      </c>
      <c r="J19" s="218" t="s">
        <v>365</v>
      </c>
      <c r="K19" s="111" t="s">
        <v>446</v>
      </c>
      <c r="L19" s="230"/>
      <c r="M19" s="624"/>
      <c r="N19" s="899"/>
      <c r="O19" s="625"/>
      <c r="P19" s="625"/>
      <c r="Q19" s="625"/>
      <c r="R19" s="625"/>
      <c r="S19" s="625"/>
      <c r="T19" s="625"/>
      <c r="U19" s="625"/>
      <c r="V19" s="626"/>
      <c r="W19" s="626"/>
      <c r="X19" s="626"/>
      <c r="Y19" s="626"/>
      <c r="Z19" s="626"/>
      <c r="AA19" s="626"/>
    </row>
    <row r="20" spans="1:27" s="378" customFormat="1" ht="30" customHeight="1" x14ac:dyDescent="0.2">
      <c r="A20" s="620">
        <v>3131</v>
      </c>
      <c r="B20" s="621">
        <v>6261</v>
      </c>
      <c r="C20" s="622" t="s">
        <v>405</v>
      </c>
      <c r="D20" s="371" t="s">
        <v>222</v>
      </c>
      <c r="E20" s="621">
        <v>2015</v>
      </c>
      <c r="F20" s="621"/>
      <c r="G20" s="371">
        <v>14317</v>
      </c>
      <c r="H20" s="371">
        <v>9544</v>
      </c>
      <c r="I20" s="247" t="s">
        <v>5</v>
      </c>
      <c r="J20" s="220" t="s">
        <v>368</v>
      </c>
      <c r="K20" s="111" t="s">
        <v>446</v>
      </c>
      <c r="L20" s="230"/>
      <c r="M20" s="624"/>
      <c r="N20" s="899"/>
      <c r="O20" s="625"/>
      <c r="P20" s="625"/>
      <c r="Q20" s="625"/>
      <c r="R20" s="625"/>
      <c r="S20" s="625"/>
      <c r="T20" s="625"/>
      <c r="U20" s="625"/>
      <c r="V20" s="626">
        <v>60000</v>
      </c>
      <c r="W20" s="626"/>
      <c r="X20" s="626"/>
      <c r="Y20" s="626"/>
      <c r="Z20" s="626"/>
      <c r="AA20" s="626"/>
    </row>
    <row r="21" spans="1:27" s="378" customFormat="1" ht="30" customHeight="1" x14ac:dyDescent="0.2">
      <c r="A21" s="620">
        <v>3132</v>
      </c>
      <c r="B21" s="621">
        <v>6261</v>
      </c>
      <c r="C21" s="622" t="s">
        <v>405</v>
      </c>
      <c r="D21" s="371" t="s">
        <v>222</v>
      </c>
      <c r="E21" s="621">
        <v>2015</v>
      </c>
      <c r="F21" s="621"/>
      <c r="G21" s="371">
        <v>11477</v>
      </c>
      <c r="H21" s="371">
        <v>7651</v>
      </c>
      <c r="I21" s="247" t="s">
        <v>5</v>
      </c>
      <c r="J21" s="220" t="s">
        <v>368</v>
      </c>
      <c r="K21" s="111" t="s">
        <v>446</v>
      </c>
      <c r="L21" s="230"/>
      <c r="M21" s="624"/>
      <c r="N21" s="899"/>
      <c r="O21" s="625"/>
      <c r="P21" s="625"/>
      <c r="Q21" s="625"/>
      <c r="R21" s="625"/>
      <c r="S21" s="625"/>
      <c r="T21" s="625"/>
      <c r="U21" s="625"/>
      <c r="V21" s="626">
        <v>60000</v>
      </c>
      <c r="W21" s="626"/>
      <c r="X21" s="626"/>
      <c r="Y21" s="626"/>
      <c r="Z21" s="626"/>
      <c r="AA21" s="626"/>
    </row>
    <row r="22" spans="1:27" s="378" customFormat="1" ht="30" customHeight="1" x14ac:dyDescent="0.2">
      <c r="A22" s="620">
        <v>5803</v>
      </c>
      <c r="B22" s="621"/>
      <c r="C22" s="622" t="s">
        <v>405</v>
      </c>
      <c r="D22" s="371" t="s">
        <v>222</v>
      </c>
      <c r="E22" s="621">
        <v>2007</v>
      </c>
      <c r="F22" s="621"/>
      <c r="G22" s="371">
        <v>108610</v>
      </c>
      <c r="H22" s="371">
        <v>11870</v>
      </c>
      <c r="I22" s="247" t="s">
        <v>5</v>
      </c>
      <c r="J22" s="220" t="s">
        <v>368</v>
      </c>
      <c r="K22" s="111" t="s">
        <v>446</v>
      </c>
      <c r="L22" s="230" t="s">
        <v>690</v>
      </c>
      <c r="M22" s="624">
        <v>60000</v>
      </c>
      <c r="N22" s="899"/>
      <c r="O22" s="625"/>
      <c r="P22" s="625"/>
      <c r="Q22" s="625"/>
      <c r="R22" s="625"/>
      <c r="S22" s="625"/>
      <c r="T22" s="625"/>
      <c r="U22" s="625">
        <v>60000</v>
      </c>
      <c r="V22" s="626"/>
      <c r="W22" s="626"/>
      <c r="X22" s="626"/>
      <c r="Y22" s="626"/>
      <c r="Z22" s="626"/>
      <c r="AA22" s="626"/>
    </row>
    <row r="23" spans="1:27" s="657" customFormat="1" ht="30" customHeight="1" x14ac:dyDescent="0.2">
      <c r="A23" s="650"/>
      <c r="B23" s="650"/>
      <c r="C23" s="651" t="s">
        <v>499</v>
      </c>
      <c r="D23" s="652" t="s">
        <v>222</v>
      </c>
      <c r="E23" s="652">
        <v>2006</v>
      </c>
      <c r="F23" s="653"/>
      <c r="G23" s="654"/>
      <c r="H23" s="654"/>
      <c r="I23" s="442" t="s">
        <v>5</v>
      </c>
      <c r="J23" s="218" t="s">
        <v>365</v>
      </c>
      <c r="K23" s="111" t="s">
        <v>446</v>
      </c>
      <c r="L23" s="230"/>
      <c r="M23" s="632"/>
      <c r="N23" s="900"/>
      <c r="O23" s="655"/>
      <c r="P23" s="655"/>
      <c r="Q23" s="655"/>
      <c r="R23" s="655"/>
      <c r="S23" s="655"/>
      <c r="T23" s="655"/>
      <c r="U23" s="655"/>
      <c r="V23" s="656"/>
      <c r="W23" s="656"/>
      <c r="X23" s="656"/>
      <c r="Y23" s="656"/>
      <c r="Z23" s="656"/>
      <c r="AA23" s="656"/>
    </row>
    <row r="24" spans="1:27" s="657" customFormat="1" ht="30" customHeight="1" x14ac:dyDescent="0.2">
      <c r="A24" s="650"/>
      <c r="B24" s="650"/>
      <c r="C24" s="651" t="s">
        <v>501</v>
      </c>
      <c r="D24" s="652" t="s">
        <v>222</v>
      </c>
      <c r="E24" s="652">
        <v>1999</v>
      </c>
      <c r="F24" s="653"/>
      <c r="G24" s="654"/>
      <c r="H24" s="654"/>
      <c r="I24" s="442" t="s">
        <v>5</v>
      </c>
      <c r="J24" s="220" t="s">
        <v>368</v>
      </c>
      <c r="K24" s="111" t="s">
        <v>446</v>
      </c>
      <c r="L24" s="230"/>
      <c r="M24" s="632"/>
      <c r="N24" s="900"/>
      <c r="O24" s="655"/>
      <c r="P24" s="655">
        <v>85000</v>
      </c>
      <c r="Q24" s="655"/>
      <c r="R24" s="655"/>
      <c r="S24" s="655"/>
      <c r="T24" s="655"/>
      <c r="U24" s="655"/>
      <c r="V24" s="656"/>
      <c r="W24" s="656"/>
      <c r="X24" s="656"/>
      <c r="Y24" s="656"/>
      <c r="Z24" s="656"/>
      <c r="AA24" s="656"/>
    </row>
    <row r="25" spans="1:27" s="657" customFormat="1" ht="30" customHeight="1" x14ac:dyDescent="0.2">
      <c r="A25" s="650"/>
      <c r="B25" s="650"/>
      <c r="C25" s="651" t="s">
        <v>227</v>
      </c>
      <c r="D25" s="652" t="s">
        <v>522</v>
      </c>
      <c r="E25" s="652">
        <v>2011</v>
      </c>
      <c r="F25" s="653"/>
      <c r="G25" s="654"/>
      <c r="H25" s="654"/>
      <c r="I25" s="247" t="s">
        <v>5</v>
      </c>
      <c r="J25" s="220" t="s">
        <v>368</v>
      </c>
      <c r="K25" s="111" t="s">
        <v>446</v>
      </c>
      <c r="L25" s="230" t="s">
        <v>502</v>
      </c>
      <c r="M25" s="632"/>
      <c r="N25" s="900"/>
      <c r="O25" s="655"/>
      <c r="P25" s="655"/>
      <c r="Q25" s="655"/>
      <c r="R25" s="655"/>
      <c r="S25" s="655">
        <v>350000</v>
      </c>
      <c r="T25" s="655"/>
      <c r="U25" s="655"/>
      <c r="V25" s="656"/>
      <c r="W25" s="656"/>
      <c r="X25" s="656"/>
      <c r="Y25" s="656"/>
      <c r="Z25" s="656"/>
      <c r="AA25" s="656"/>
    </row>
    <row r="26" spans="1:27" s="657" customFormat="1" ht="30" customHeight="1" x14ac:dyDescent="0.2">
      <c r="A26" s="650"/>
      <c r="B26" s="650"/>
      <c r="C26" s="651" t="s">
        <v>503</v>
      </c>
      <c r="D26" s="652" t="s">
        <v>504</v>
      </c>
      <c r="E26" s="652"/>
      <c r="F26" s="653"/>
      <c r="G26" s="654"/>
      <c r="H26" s="654"/>
      <c r="I26" s="247" t="s">
        <v>5</v>
      </c>
      <c r="J26" s="220" t="s">
        <v>368</v>
      </c>
      <c r="K26" s="111" t="s">
        <v>446</v>
      </c>
      <c r="L26" s="230" t="s">
        <v>505</v>
      </c>
      <c r="M26" s="632"/>
      <c r="N26" s="900"/>
      <c r="O26" s="655"/>
      <c r="P26" s="655"/>
      <c r="Q26" s="655"/>
      <c r="R26" s="655"/>
      <c r="S26" s="655"/>
      <c r="T26" s="655"/>
      <c r="U26" s="655"/>
      <c r="V26" s="656"/>
      <c r="W26" s="656"/>
      <c r="X26" s="656"/>
      <c r="Y26" s="656"/>
      <c r="Z26" s="656"/>
      <c r="AA26" s="656"/>
    </row>
    <row r="27" spans="1:27" s="657" customFormat="1" ht="30" customHeight="1" x14ac:dyDescent="0.2">
      <c r="A27" s="650"/>
      <c r="B27" s="650"/>
      <c r="C27" s="651" t="s">
        <v>228</v>
      </c>
      <c r="D27" s="652" t="s">
        <v>500</v>
      </c>
      <c r="E27" s="652"/>
      <c r="F27" s="653"/>
      <c r="G27" s="654"/>
      <c r="H27" s="654"/>
      <c r="I27" s="247" t="s">
        <v>5</v>
      </c>
      <c r="J27" s="220" t="s">
        <v>368</v>
      </c>
      <c r="K27" s="111" t="s">
        <v>446</v>
      </c>
      <c r="L27" s="230"/>
      <c r="M27" s="632"/>
      <c r="N27" s="900"/>
      <c r="O27" s="655"/>
      <c r="P27" s="655">
        <v>21000</v>
      </c>
      <c r="Q27" s="655">
        <v>14000</v>
      </c>
      <c r="R27" s="655"/>
      <c r="S27" s="655"/>
      <c r="T27" s="655"/>
      <c r="U27" s="655"/>
      <c r="V27" s="655"/>
      <c r="W27" s="656"/>
      <c r="X27" s="656"/>
      <c r="Y27" s="656"/>
      <c r="Z27" s="656"/>
      <c r="AA27" s="656"/>
    </row>
    <row r="28" spans="1:27" s="657" customFormat="1" ht="30" customHeight="1" x14ac:dyDescent="0.2">
      <c r="A28" s="650"/>
      <c r="B28" s="650"/>
      <c r="C28" s="961" t="s">
        <v>632</v>
      </c>
      <c r="D28" s="652" t="s">
        <v>469</v>
      </c>
      <c r="E28" s="652" t="s">
        <v>470</v>
      </c>
      <c r="F28" s="653" t="s">
        <v>471</v>
      </c>
      <c r="G28" s="654" t="s">
        <v>1</v>
      </c>
      <c r="H28" s="654"/>
      <c r="I28" s="442" t="s">
        <v>5</v>
      </c>
      <c r="J28" s="220" t="s">
        <v>368</v>
      </c>
      <c r="K28" s="111" t="s">
        <v>446</v>
      </c>
      <c r="L28" s="230"/>
      <c r="M28" s="632">
        <v>35000</v>
      </c>
      <c r="N28" s="900">
        <v>35000</v>
      </c>
      <c r="O28" s="655">
        <v>35000</v>
      </c>
      <c r="P28" s="655">
        <v>35000</v>
      </c>
      <c r="Q28" s="655">
        <v>35000</v>
      </c>
      <c r="R28" s="655">
        <v>35000</v>
      </c>
      <c r="S28" s="655">
        <v>35000</v>
      </c>
      <c r="T28" s="655">
        <v>35000</v>
      </c>
      <c r="U28" s="655">
        <v>35000</v>
      </c>
      <c r="V28" s="655">
        <v>35000</v>
      </c>
      <c r="W28" s="900">
        <v>35000</v>
      </c>
      <c r="X28" s="900">
        <v>35000</v>
      </c>
      <c r="Y28" s="900">
        <v>35000</v>
      </c>
      <c r="Z28" s="900">
        <v>35000</v>
      </c>
      <c r="AA28" s="900">
        <v>35000</v>
      </c>
    </row>
    <row r="29" spans="1:27" s="657" customFormat="1" ht="30" customHeight="1" x14ac:dyDescent="0.2">
      <c r="A29" s="650"/>
      <c r="B29" s="650"/>
      <c r="C29" s="651" t="s">
        <v>255</v>
      </c>
      <c r="D29" s="652" t="s">
        <v>226</v>
      </c>
      <c r="E29" s="652">
        <v>2002</v>
      </c>
      <c r="F29" s="653"/>
      <c r="G29" s="654" t="s">
        <v>225</v>
      </c>
      <c r="H29" s="654"/>
      <c r="I29" s="442" t="s">
        <v>5</v>
      </c>
      <c r="J29" s="220" t="s">
        <v>368</v>
      </c>
      <c r="K29" s="111" t="s">
        <v>446</v>
      </c>
      <c r="L29" s="230"/>
      <c r="M29" s="632"/>
      <c r="N29" s="900"/>
      <c r="O29" s="655"/>
      <c r="P29" s="655"/>
      <c r="Q29" s="655"/>
      <c r="R29" s="655"/>
      <c r="S29" s="655">
        <v>125000</v>
      </c>
      <c r="T29" s="655"/>
      <c r="U29" s="655"/>
      <c r="V29" s="655"/>
      <c r="W29" s="656"/>
      <c r="X29" s="656"/>
      <c r="Y29" s="656"/>
      <c r="Z29" s="656"/>
      <c r="AA29" s="656"/>
    </row>
    <row r="30" spans="1:27" s="657" customFormat="1" ht="30" customHeight="1" x14ac:dyDescent="0.2">
      <c r="A30" s="650"/>
      <c r="B30" s="650"/>
      <c r="C30" s="651" t="s">
        <v>506</v>
      </c>
      <c r="D30" s="652"/>
      <c r="E30" s="652"/>
      <c r="F30" s="653"/>
      <c r="G30" s="654"/>
      <c r="H30" s="654"/>
      <c r="I30" s="442"/>
      <c r="J30" s="220" t="s">
        <v>368</v>
      </c>
      <c r="K30" s="111" t="s">
        <v>446</v>
      </c>
      <c r="L30" s="230"/>
      <c r="M30" s="632"/>
      <c r="N30" s="900"/>
      <c r="O30" s="655"/>
      <c r="P30" s="655"/>
      <c r="Q30" s="655"/>
      <c r="R30" s="655"/>
      <c r="S30" s="655"/>
      <c r="T30" s="655"/>
      <c r="U30" s="655"/>
      <c r="V30" s="656"/>
      <c r="W30" s="656"/>
      <c r="X30" s="656"/>
      <c r="Y30" s="656"/>
      <c r="Z30" s="656"/>
      <c r="AA30" s="656"/>
    </row>
    <row r="31" spans="1:27" s="83" customFormat="1" ht="25.15" customHeight="1" x14ac:dyDescent="0.2">
      <c r="A31" s="78"/>
      <c r="C31" s="105"/>
      <c r="F31" s="106"/>
      <c r="G31" s="106"/>
      <c r="L31" s="434"/>
      <c r="M31" s="118"/>
      <c r="N31" s="872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 s="378" customFormat="1" ht="25.15" customHeight="1" thickBot="1" x14ac:dyDescent="0.25">
      <c r="C32" s="733"/>
      <c r="M32" s="399" t="s">
        <v>24</v>
      </c>
      <c r="N32" s="885" t="s">
        <v>25</v>
      </c>
      <c r="O32" s="238" t="s">
        <v>26</v>
      </c>
      <c r="P32" s="238" t="s">
        <v>27</v>
      </c>
      <c r="Q32" s="238" t="s">
        <v>28</v>
      </c>
      <c r="R32" s="238" t="s">
        <v>127</v>
      </c>
      <c r="S32" s="238" t="s">
        <v>156</v>
      </c>
      <c r="T32" s="238" t="s">
        <v>210</v>
      </c>
      <c r="U32" s="238" t="s">
        <v>211</v>
      </c>
      <c r="V32" s="238" t="s">
        <v>212</v>
      </c>
      <c r="W32" s="238" t="s">
        <v>551</v>
      </c>
      <c r="X32" s="238" t="s">
        <v>552</v>
      </c>
      <c r="Y32" s="238" t="s">
        <v>553</v>
      </c>
      <c r="Z32" s="238" t="s">
        <v>554</v>
      </c>
      <c r="AA32" s="238" t="s">
        <v>555</v>
      </c>
    </row>
    <row r="33" spans="1:35" s="534" customFormat="1" ht="25.15" customHeight="1" thickBot="1" x14ac:dyDescent="0.25">
      <c r="A33" s="251"/>
      <c r="B33" s="307"/>
      <c r="C33" s="300" t="s">
        <v>399</v>
      </c>
      <c r="D33" s="317"/>
      <c r="E33" s="619">
        <f>COUNTA(A4:A30)</f>
        <v>18</v>
      </c>
      <c r="F33" s="251"/>
      <c r="H33" s="698"/>
      <c r="J33" s="730" t="s">
        <v>319</v>
      </c>
      <c r="K33" s="379"/>
      <c r="L33" s="735"/>
      <c r="M33" s="533">
        <f t="shared" ref="M33:AA33" si="0">SUM(M30+M29+M28+M24+M23)</f>
        <v>35000</v>
      </c>
      <c r="N33" s="533">
        <f t="shared" si="0"/>
        <v>35000</v>
      </c>
      <c r="O33" s="533">
        <f t="shared" si="0"/>
        <v>35000</v>
      </c>
      <c r="P33" s="533">
        <f t="shared" si="0"/>
        <v>120000</v>
      </c>
      <c r="Q33" s="533">
        <f t="shared" si="0"/>
        <v>35000</v>
      </c>
      <c r="R33" s="533">
        <f t="shared" si="0"/>
        <v>35000</v>
      </c>
      <c r="S33" s="533">
        <f t="shared" si="0"/>
        <v>160000</v>
      </c>
      <c r="T33" s="533">
        <f t="shared" si="0"/>
        <v>35000</v>
      </c>
      <c r="U33" s="533">
        <f t="shared" si="0"/>
        <v>35000</v>
      </c>
      <c r="V33" s="533">
        <f t="shared" si="0"/>
        <v>35000</v>
      </c>
      <c r="W33" s="533">
        <f t="shared" si="0"/>
        <v>35000</v>
      </c>
      <c r="X33" s="533">
        <f t="shared" si="0"/>
        <v>35000</v>
      </c>
      <c r="Y33" s="533">
        <f t="shared" si="0"/>
        <v>35000</v>
      </c>
      <c r="Z33" s="533">
        <f t="shared" si="0"/>
        <v>35000</v>
      </c>
      <c r="AA33" s="533">
        <f t="shared" si="0"/>
        <v>35000</v>
      </c>
    </row>
    <row r="34" spans="1:35" s="535" customFormat="1" ht="25.15" customHeight="1" x14ac:dyDescent="0.2">
      <c r="A34" s="253"/>
      <c r="B34" s="307"/>
      <c r="C34" s="300" t="s">
        <v>400</v>
      </c>
      <c r="D34" s="317"/>
      <c r="E34" s="318">
        <f>COUNTA(A41:A45)</f>
        <v>5</v>
      </c>
      <c r="F34" s="253"/>
      <c r="H34" s="701"/>
      <c r="J34" s="731" t="s">
        <v>320</v>
      </c>
      <c r="K34" s="659"/>
      <c r="L34" s="728"/>
      <c r="M34" s="660">
        <f t="shared" ref="M34:AA34" si="1">SUM(M27+M26+M25+M22+M21+M20+M19+M18+M17+M16+M15+M14+M13+M12+M11+M10+M9+M8+M7+M6+M5+M4)</f>
        <v>60000</v>
      </c>
      <c r="N34" s="660">
        <f t="shared" si="1"/>
        <v>980000</v>
      </c>
      <c r="O34" s="660">
        <f t="shared" si="1"/>
        <v>500000</v>
      </c>
      <c r="P34" s="660">
        <f t="shared" si="1"/>
        <v>141000</v>
      </c>
      <c r="Q34" s="660">
        <f t="shared" si="1"/>
        <v>1414000</v>
      </c>
      <c r="R34" s="660">
        <f t="shared" si="1"/>
        <v>760000</v>
      </c>
      <c r="S34" s="660">
        <f t="shared" si="1"/>
        <v>470000</v>
      </c>
      <c r="T34" s="660">
        <f t="shared" si="1"/>
        <v>20000</v>
      </c>
      <c r="U34" s="660">
        <f t="shared" si="1"/>
        <v>560000</v>
      </c>
      <c r="V34" s="660">
        <f t="shared" si="1"/>
        <v>740000</v>
      </c>
      <c r="W34" s="660">
        <f t="shared" si="1"/>
        <v>0</v>
      </c>
      <c r="X34" s="660">
        <f t="shared" si="1"/>
        <v>0</v>
      </c>
      <c r="Y34" s="660">
        <f t="shared" si="1"/>
        <v>120000</v>
      </c>
      <c r="Z34" s="660">
        <f t="shared" si="1"/>
        <v>460000</v>
      </c>
      <c r="AA34" s="660">
        <f t="shared" si="1"/>
        <v>0</v>
      </c>
    </row>
    <row r="35" spans="1:35" s="271" customFormat="1" ht="25.15" customHeight="1" x14ac:dyDescent="0.2">
      <c r="A35" s="260"/>
      <c r="B35" s="320"/>
      <c r="C35" s="321" t="s">
        <v>14</v>
      </c>
      <c r="D35" s="322"/>
      <c r="E35" s="323">
        <f>SUM(E33:E34)</f>
        <v>23</v>
      </c>
      <c r="F35" s="260"/>
      <c r="H35" s="270"/>
      <c r="J35" s="732" t="s">
        <v>321</v>
      </c>
      <c r="K35" s="355"/>
      <c r="L35" s="729"/>
      <c r="M35" s="277">
        <f t="shared" ref="M35:AA35" si="2">SUM(M34+M33)</f>
        <v>95000</v>
      </c>
      <c r="N35" s="880">
        <f t="shared" si="2"/>
        <v>1015000</v>
      </c>
      <c r="O35" s="277">
        <f t="shared" si="2"/>
        <v>535000</v>
      </c>
      <c r="P35" s="277">
        <f t="shared" si="2"/>
        <v>261000</v>
      </c>
      <c r="Q35" s="277">
        <f t="shared" si="2"/>
        <v>1449000</v>
      </c>
      <c r="R35" s="277">
        <f t="shared" si="2"/>
        <v>795000</v>
      </c>
      <c r="S35" s="277">
        <f t="shared" si="2"/>
        <v>630000</v>
      </c>
      <c r="T35" s="277">
        <f t="shared" si="2"/>
        <v>55000</v>
      </c>
      <c r="U35" s="277">
        <f t="shared" si="2"/>
        <v>595000</v>
      </c>
      <c r="V35" s="277">
        <f t="shared" si="2"/>
        <v>775000</v>
      </c>
      <c r="W35" s="277">
        <f t="shared" si="2"/>
        <v>35000</v>
      </c>
      <c r="X35" s="277">
        <f t="shared" si="2"/>
        <v>35000</v>
      </c>
      <c r="Y35" s="277">
        <f t="shared" si="2"/>
        <v>155000</v>
      </c>
      <c r="Z35" s="277">
        <f t="shared" si="2"/>
        <v>495000</v>
      </c>
      <c r="AA35" s="277">
        <f t="shared" si="2"/>
        <v>35000</v>
      </c>
    </row>
    <row r="36" spans="1:35" s="245" customFormat="1" ht="25.15" customHeight="1" x14ac:dyDescent="0.2">
      <c r="A36" s="233"/>
      <c r="F36" s="233"/>
      <c r="H36" s="235"/>
      <c r="J36" s="724" t="s">
        <v>327</v>
      </c>
      <c r="K36" s="317"/>
      <c r="L36" s="318"/>
      <c r="M36" s="281">
        <f t="shared" ref="M36:AA36" si="3">SUM(M4:M30)</f>
        <v>95000</v>
      </c>
      <c r="N36" s="893">
        <f t="shared" si="3"/>
        <v>1015000</v>
      </c>
      <c r="O36" s="281">
        <f t="shared" si="3"/>
        <v>535000</v>
      </c>
      <c r="P36" s="281">
        <f t="shared" si="3"/>
        <v>261000</v>
      </c>
      <c r="Q36" s="281">
        <f t="shared" si="3"/>
        <v>1449000</v>
      </c>
      <c r="R36" s="281">
        <f t="shared" si="3"/>
        <v>795000</v>
      </c>
      <c r="S36" s="281">
        <f t="shared" si="3"/>
        <v>630000</v>
      </c>
      <c r="T36" s="281">
        <f t="shared" si="3"/>
        <v>55000</v>
      </c>
      <c r="U36" s="281">
        <f t="shared" si="3"/>
        <v>595000</v>
      </c>
      <c r="V36" s="281">
        <f t="shared" si="3"/>
        <v>775000</v>
      </c>
      <c r="W36" s="281">
        <f t="shared" si="3"/>
        <v>35000</v>
      </c>
      <c r="X36" s="281">
        <f t="shared" si="3"/>
        <v>35000</v>
      </c>
      <c r="Y36" s="281">
        <f t="shared" si="3"/>
        <v>155000</v>
      </c>
      <c r="Z36" s="281">
        <f t="shared" si="3"/>
        <v>495000</v>
      </c>
      <c r="AA36" s="281">
        <f t="shared" si="3"/>
        <v>35000</v>
      </c>
    </row>
    <row r="37" spans="1:35" s="378" customFormat="1" ht="25.15" customHeight="1" x14ac:dyDescent="0.2">
      <c r="L37" s="658"/>
      <c r="M37" s="496">
        <f t="shared" ref="M37:AA37" si="4">M36-M35</f>
        <v>0</v>
      </c>
      <c r="N37" s="496">
        <f t="shared" si="4"/>
        <v>0</v>
      </c>
      <c r="O37" s="496">
        <f t="shared" si="4"/>
        <v>0</v>
      </c>
      <c r="P37" s="496">
        <f t="shared" si="4"/>
        <v>0</v>
      </c>
      <c r="Q37" s="496">
        <f t="shared" si="4"/>
        <v>0</v>
      </c>
      <c r="R37" s="496">
        <f t="shared" si="4"/>
        <v>0</v>
      </c>
      <c r="S37" s="496">
        <f t="shared" si="4"/>
        <v>0</v>
      </c>
      <c r="T37" s="496">
        <f t="shared" si="4"/>
        <v>0</v>
      </c>
      <c r="U37" s="496">
        <f t="shared" si="4"/>
        <v>0</v>
      </c>
      <c r="V37" s="496">
        <f t="shared" si="4"/>
        <v>0</v>
      </c>
      <c r="W37" s="496">
        <f t="shared" si="4"/>
        <v>0</v>
      </c>
      <c r="X37" s="496">
        <f t="shared" si="4"/>
        <v>0</v>
      </c>
      <c r="Y37" s="496">
        <f t="shared" si="4"/>
        <v>0</v>
      </c>
      <c r="Z37" s="496">
        <f t="shared" si="4"/>
        <v>0</v>
      </c>
      <c r="AA37" s="496">
        <f t="shared" si="4"/>
        <v>0</v>
      </c>
    </row>
    <row r="38" spans="1:35" s="283" customFormat="1" ht="25.15" customHeight="1" x14ac:dyDescent="0.2">
      <c r="C38" s="586"/>
      <c r="D38" s="585" t="s">
        <v>372</v>
      </c>
      <c r="E38" s="586"/>
      <c r="F38" s="585"/>
      <c r="G38" s="587"/>
      <c r="H38" s="260"/>
      <c r="I38" s="401"/>
      <c r="L38" s="421"/>
      <c r="M38" s="826"/>
      <c r="N38" s="894"/>
      <c r="O38" s="286"/>
      <c r="P38" s="286"/>
      <c r="Q38" s="286"/>
      <c r="R38" s="286"/>
      <c r="S38" s="286"/>
      <c r="T38" s="286"/>
      <c r="U38" s="286"/>
      <c r="V38" s="286"/>
      <c r="W38" s="286"/>
      <c r="X38" s="286"/>
      <c r="Y38" s="286"/>
      <c r="Z38" s="286"/>
      <c r="AA38" s="286"/>
    </row>
    <row r="39" spans="1:35" s="233" customFormat="1" ht="25.15" customHeight="1" x14ac:dyDescent="0.2">
      <c r="A39" s="232" t="s">
        <v>2</v>
      </c>
      <c r="B39" s="233" t="s">
        <v>19</v>
      </c>
      <c r="C39" s="236" t="s">
        <v>21</v>
      </c>
      <c r="D39" s="236" t="s">
        <v>8</v>
      </c>
      <c r="E39" s="236" t="s">
        <v>0</v>
      </c>
      <c r="F39" s="236" t="s">
        <v>18</v>
      </c>
      <c r="G39" s="237" t="s">
        <v>3</v>
      </c>
      <c r="H39" s="237" t="s">
        <v>91</v>
      </c>
      <c r="I39" s="236" t="s">
        <v>22</v>
      </c>
      <c r="J39" s="238" t="s">
        <v>22</v>
      </c>
      <c r="K39" s="238" t="s">
        <v>451</v>
      </c>
      <c r="L39" s="408" t="s">
        <v>473</v>
      </c>
      <c r="M39" s="399" t="s">
        <v>24</v>
      </c>
      <c r="N39" s="885" t="s">
        <v>25</v>
      </c>
      <c r="O39" s="238" t="s">
        <v>26</v>
      </c>
      <c r="P39" s="238" t="s">
        <v>27</v>
      </c>
      <c r="Q39" s="238" t="s">
        <v>28</v>
      </c>
      <c r="R39" s="238" t="s">
        <v>127</v>
      </c>
      <c r="S39" s="238" t="s">
        <v>156</v>
      </c>
      <c r="T39" s="238" t="s">
        <v>210</v>
      </c>
      <c r="U39" s="238" t="s">
        <v>211</v>
      </c>
      <c r="V39" s="238" t="s">
        <v>212</v>
      </c>
      <c r="W39" s="238"/>
      <c r="X39" s="238"/>
      <c r="Y39" s="238"/>
      <c r="Z39" s="238"/>
      <c r="AA39" s="238"/>
    </row>
    <row r="40" spans="1:35" s="233" customFormat="1" ht="25.15" customHeight="1" x14ac:dyDescent="0.2">
      <c r="A40" s="232" t="s">
        <v>20</v>
      </c>
      <c r="B40" s="233" t="s">
        <v>20</v>
      </c>
      <c r="C40" s="236" t="s">
        <v>122</v>
      </c>
      <c r="D40" s="236" t="s">
        <v>17</v>
      </c>
      <c r="E40" s="236"/>
      <c r="F40" s="236"/>
      <c r="G40" s="237"/>
      <c r="H40" s="237" t="s">
        <v>7</v>
      </c>
      <c r="I40" s="236" t="s">
        <v>23</v>
      </c>
      <c r="J40" s="238" t="s">
        <v>363</v>
      </c>
      <c r="K40" s="238" t="s">
        <v>450</v>
      </c>
      <c r="L40" s="408"/>
      <c r="M40" s="399"/>
      <c r="N40" s="885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</row>
    <row r="41" spans="1:35" s="245" customFormat="1" ht="30" customHeight="1" x14ac:dyDescent="0.2">
      <c r="A41" s="240">
        <v>407</v>
      </c>
      <c r="B41" s="240">
        <v>6635</v>
      </c>
      <c r="C41" s="249" t="s">
        <v>242</v>
      </c>
      <c r="D41" s="240" t="s">
        <v>519</v>
      </c>
      <c r="E41" s="240">
        <v>2005</v>
      </c>
      <c r="F41" s="240"/>
      <c r="G41" s="306">
        <v>69877</v>
      </c>
      <c r="H41" s="306">
        <v>8000</v>
      </c>
      <c r="I41" s="274" t="s">
        <v>377</v>
      </c>
      <c r="J41" s="328" t="s">
        <v>367</v>
      </c>
      <c r="K41" s="267" t="s">
        <v>365</v>
      </c>
      <c r="L41" s="340"/>
      <c r="M41" s="264"/>
      <c r="N41" s="895"/>
      <c r="O41" s="264"/>
      <c r="P41" s="264" t="s">
        <v>4</v>
      </c>
      <c r="Q41" s="264" t="s">
        <v>309</v>
      </c>
      <c r="R41" s="264" t="s">
        <v>310</v>
      </c>
      <c r="S41" s="264" t="s">
        <v>249</v>
      </c>
      <c r="T41" s="486"/>
      <c r="U41" s="486"/>
      <c r="V41" s="486"/>
      <c r="W41" s="486"/>
      <c r="X41" s="486"/>
      <c r="Y41" s="486"/>
      <c r="Z41" s="486"/>
      <c r="AA41" s="486"/>
    </row>
    <row r="42" spans="1:35" s="637" customFormat="1" ht="30" customHeight="1" x14ac:dyDescent="0.2">
      <c r="A42" s="635">
        <v>1380</v>
      </c>
      <c r="B42" s="621">
        <v>7144</v>
      </c>
      <c r="C42" s="628" t="s">
        <v>221</v>
      </c>
      <c r="D42" s="371" t="s">
        <v>222</v>
      </c>
      <c r="E42" s="621">
        <v>1999</v>
      </c>
      <c r="F42" s="621">
        <v>1758</v>
      </c>
      <c r="G42" s="371">
        <v>101097</v>
      </c>
      <c r="H42" s="371">
        <v>17</v>
      </c>
      <c r="I42" s="623" t="s">
        <v>5</v>
      </c>
      <c r="J42" s="220" t="s">
        <v>368</v>
      </c>
      <c r="K42" s="111" t="s">
        <v>446</v>
      </c>
      <c r="L42" s="1022" t="s">
        <v>699</v>
      </c>
      <c r="M42" s="624"/>
      <c r="N42" s="899"/>
      <c r="O42" s="624"/>
      <c r="P42" s="264" t="s">
        <v>4</v>
      </c>
      <c r="Q42" s="264" t="s">
        <v>309</v>
      </c>
      <c r="R42" s="264" t="s">
        <v>310</v>
      </c>
      <c r="S42" s="264" t="s">
        <v>249</v>
      </c>
      <c r="T42" s="624"/>
      <c r="U42" s="624"/>
      <c r="V42" s="636"/>
      <c r="W42" s="636"/>
      <c r="X42" s="636"/>
      <c r="Y42" s="636"/>
      <c r="Z42" s="636"/>
      <c r="AA42" s="636"/>
      <c r="AB42" s="378"/>
      <c r="AC42" s="378"/>
      <c r="AD42" s="378"/>
      <c r="AE42" s="378"/>
      <c r="AF42" s="378"/>
      <c r="AG42" s="378"/>
      <c r="AH42" s="378"/>
      <c r="AI42" s="378"/>
    </row>
    <row r="43" spans="1:35" s="378" customFormat="1" ht="30" customHeight="1" x14ac:dyDescent="0.2">
      <c r="A43" s="620">
        <v>3361</v>
      </c>
      <c r="B43" s="621" t="s">
        <v>157</v>
      </c>
      <c r="C43" s="641" t="s">
        <v>689</v>
      </c>
      <c r="D43" s="371" t="s">
        <v>686</v>
      </c>
      <c r="E43" s="621">
        <v>1999</v>
      </c>
      <c r="F43" s="621" t="s">
        <v>98</v>
      </c>
      <c r="G43" s="371">
        <v>22362</v>
      </c>
      <c r="H43" s="371">
        <v>6349</v>
      </c>
      <c r="I43" s="247" t="s">
        <v>5</v>
      </c>
      <c r="J43" s="219" t="s">
        <v>367</v>
      </c>
      <c r="K43" s="111" t="s">
        <v>446</v>
      </c>
      <c r="L43" s="230"/>
      <c r="M43" s="624"/>
      <c r="N43" s="899"/>
      <c r="O43" s="625"/>
      <c r="P43" s="264" t="s">
        <v>4</v>
      </c>
      <c r="Q43" s="264" t="s">
        <v>309</v>
      </c>
      <c r="R43" s="264" t="s">
        <v>310</v>
      </c>
      <c r="S43" s="264" t="s">
        <v>249</v>
      </c>
      <c r="T43" s="625"/>
      <c r="U43" s="625"/>
      <c r="V43" s="626"/>
      <c r="W43" s="626"/>
      <c r="X43" s="626"/>
      <c r="Y43" s="626"/>
      <c r="Z43" s="626"/>
      <c r="AA43" s="626"/>
    </row>
    <row r="44" spans="1:35" s="378" customFormat="1" ht="30" customHeight="1" x14ac:dyDescent="0.2">
      <c r="A44" s="642">
        <v>9098</v>
      </c>
      <c r="B44" s="643" t="s">
        <v>157</v>
      </c>
      <c r="C44" s="641" t="s">
        <v>407</v>
      </c>
      <c r="D44" s="644" t="s">
        <v>222</v>
      </c>
      <c r="E44" s="643">
        <v>2000</v>
      </c>
      <c r="F44" s="643"/>
      <c r="G44" s="644">
        <v>46142</v>
      </c>
      <c r="H44" s="645">
        <v>3346</v>
      </c>
      <c r="I44" s="646" t="s">
        <v>5</v>
      </c>
      <c r="J44" s="455" t="s">
        <v>367</v>
      </c>
      <c r="K44" s="456" t="s">
        <v>446</v>
      </c>
      <c r="L44" s="647"/>
      <c r="M44" s="836"/>
      <c r="N44" s="901"/>
      <c r="O44" s="648"/>
      <c r="P44" s="264" t="s">
        <v>4</v>
      </c>
      <c r="Q44" s="264" t="s">
        <v>309</v>
      </c>
      <c r="R44" s="264" t="s">
        <v>310</v>
      </c>
      <c r="S44" s="264" t="s">
        <v>249</v>
      </c>
      <c r="T44" s="648"/>
      <c r="U44" s="648"/>
      <c r="V44" s="649"/>
      <c r="W44" s="649"/>
      <c r="X44" s="649"/>
      <c r="Y44" s="649"/>
      <c r="Z44" s="649"/>
      <c r="AA44" s="649"/>
    </row>
    <row r="45" spans="1:35" s="637" customFormat="1" ht="30" customHeight="1" x14ac:dyDescent="0.2">
      <c r="A45" s="972">
        <v>3737</v>
      </c>
      <c r="B45" s="661">
        <v>6641</v>
      </c>
      <c r="C45" s="662" t="s">
        <v>401</v>
      </c>
      <c r="D45" s="442" t="s">
        <v>219</v>
      </c>
      <c r="E45" s="661">
        <v>1994</v>
      </c>
      <c r="F45" s="661"/>
      <c r="G45" s="442">
        <v>42300</v>
      </c>
      <c r="H45" s="499">
        <v>23</v>
      </c>
      <c r="I45" s="1024" t="s">
        <v>230</v>
      </c>
      <c r="J45" s="223" t="s">
        <v>444</v>
      </c>
      <c r="K45" s="111" t="s">
        <v>446</v>
      </c>
      <c r="L45" s="230"/>
      <c r="M45" s="264"/>
      <c r="N45" s="895"/>
      <c r="O45" s="264"/>
      <c r="P45" s="264" t="s">
        <v>4</v>
      </c>
      <c r="Q45" s="264" t="s">
        <v>309</v>
      </c>
      <c r="R45" s="264" t="s">
        <v>310</v>
      </c>
      <c r="S45" s="264" t="s">
        <v>249</v>
      </c>
      <c r="T45" s="624"/>
      <c r="U45" s="624"/>
      <c r="V45" s="636"/>
      <c r="W45" s="636"/>
      <c r="X45" s="636"/>
      <c r="Y45" s="636"/>
      <c r="Z45" s="636"/>
      <c r="AA45" s="636"/>
      <c r="AB45" s="378"/>
      <c r="AC45" s="378"/>
      <c r="AD45" s="378"/>
      <c r="AE45" s="378"/>
      <c r="AF45" s="378"/>
      <c r="AG45" s="378"/>
      <c r="AH45" s="378"/>
      <c r="AI45" s="378"/>
    </row>
    <row r="46" spans="1:35" s="378" customFormat="1" ht="25.15" customHeight="1" x14ac:dyDescent="0.2">
      <c r="L46" s="658"/>
      <c r="M46" s="837"/>
      <c r="N46" s="902"/>
      <c r="O46" s="640"/>
      <c r="P46" s="640"/>
      <c r="Q46" s="640"/>
      <c r="R46" s="640"/>
      <c r="S46" s="640"/>
      <c r="T46" s="640"/>
      <c r="U46" s="640"/>
      <c r="V46" s="640"/>
      <c r="W46" s="640"/>
      <c r="X46" s="640"/>
      <c r="Y46" s="640"/>
      <c r="Z46" s="640"/>
      <c r="AA46" s="640"/>
    </row>
    <row r="47" spans="1:35" s="245" customFormat="1" ht="25.15" customHeight="1" x14ac:dyDescent="0.2">
      <c r="A47" s="133"/>
      <c r="B47" s="134" t="s">
        <v>188</v>
      </c>
      <c r="C47" s="135"/>
      <c r="D47" s="147" t="s">
        <v>1</v>
      </c>
      <c r="E47" s="144" t="s">
        <v>349</v>
      </c>
      <c r="F47" s="146" t="s">
        <v>379</v>
      </c>
      <c r="G47" s="145" t="s">
        <v>249</v>
      </c>
      <c r="H47" s="148" t="s">
        <v>1</v>
      </c>
      <c r="I47" s="325"/>
      <c r="J47" s="218" t="s">
        <v>365</v>
      </c>
      <c r="K47" s="82" t="s">
        <v>365</v>
      </c>
      <c r="L47" s="231"/>
      <c r="M47" s="496"/>
      <c r="N47" s="889"/>
      <c r="O47" s="298"/>
      <c r="P47" s="298"/>
      <c r="Q47" s="298"/>
      <c r="R47" s="298"/>
      <c r="S47" s="298"/>
      <c r="T47" s="298"/>
      <c r="U47" s="298"/>
    </row>
    <row r="48" spans="1:35" s="245" customFormat="1" ht="25.15" customHeight="1" x14ac:dyDescent="0.2">
      <c r="A48" s="98"/>
      <c r="B48" s="122" t="s">
        <v>248</v>
      </c>
      <c r="C48" s="99"/>
      <c r="D48" s="103"/>
      <c r="E48" s="435" t="s">
        <v>323</v>
      </c>
      <c r="F48" s="436" t="s">
        <v>266</v>
      </c>
      <c r="G48" s="113" t="s">
        <v>394</v>
      </c>
      <c r="H48" s="103"/>
      <c r="I48" s="325"/>
      <c r="J48" s="219" t="s">
        <v>367</v>
      </c>
      <c r="K48" s="108" t="s">
        <v>445</v>
      </c>
      <c r="L48" s="423"/>
      <c r="M48" s="496"/>
      <c r="N48" s="889"/>
      <c r="O48" s="298"/>
      <c r="P48" s="298"/>
      <c r="Q48" s="298"/>
      <c r="R48" s="298"/>
      <c r="S48" s="298"/>
      <c r="T48" s="298"/>
      <c r="U48" s="298"/>
    </row>
    <row r="49" spans="1:27" s="245" customFormat="1" ht="25.15" customHeight="1" x14ac:dyDescent="0.2">
      <c r="A49" s="100"/>
      <c r="B49" s="123" t="s">
        <v>180</v>
      </c>
      <c r="C49" s="101"/>
      <c r="D49" s="141"/>
      <c r="E49" s="149" t="s">
        <v>324</v>
      </c>
      <c r="F49" s="142" t="s">
        <v>266</v>
      </c>
      <c r="G49" s="142" t="s">
        <v>394</v>
      </c>
      <c r="H49" s="143"/>
      <c r="I49" s="325"/>
      <c r="J49" s="220" t="s">
        <v>368</v>
      </c>
      <c r="K49" s="110" t="s">
        <v>446</v>
      </c>
      <c r="L49" s="231"/>
      <c r="M49" s="496"/>
      <c r="N49" s="889"/>
      <c r="O49" s="298"/>
      <c r="P49" s="298"/>
      <c r="Q49" s="298"/>
      <c r="R49" s="298"/>
      <c r="S49" s="298"/>
      <c r="T49" s="298"/>
      <c r="U49" s="298"/>
    </row>
    <row r="50" spans="1:27" s="245" customFormat="1" ht="25.15" customHeight="1" x14ac:dyDescent="0.2">
      <c r="A50" s="102"/>
      <c r="B50" s="124" t="s">
        <v>395</v>
      </c>
      <c r="C50" s="85"/>
      <c r="D50" s="197"/>
      <c r="E50" s="198"/>
      <c r="F50" s="198" t="s">
        <v>322</v>
      </c>
      <c r="G50" s="199"/>
      <c r="H50" s="200"/>
      <c r="I50" s="325"/>
      <c r="J50" s="221" t="s">
        <v>369</v>
      </c>
      <c r="K50" s="228" t="s">
        <v>447</v>
      </c>
      <c r="L50" s="424"/>
      <c r="M50" s="496"/>
      <c r="N50" s="889"/>
      <c r="O50" s="298"/>
      <c r="P50" s="298"/>
      <c r="Q50" s="298"/>
      <c r="R50" s="298"/>
      <c r="S50" s="298"/>
      <c r="T50" s="298"/>
      <c r="U50" s="298"/>
    </row>
    <row r="51" spans="1:27" s="245" customFormat="1" ht="25.15" customHeight="1" x14ac:dyDescent="0.2">
      <c r="A51" s="130"/>
      <c r="B51" s="131" t="s">
        <v>187</v>
      </c>
      <c r="C51" s="132"/>
      <c r="D51" s="137"/>
      <c r="E51" s="138"/>
      <c r="F51" s="138" t="s">
        <v>378</v>
      </c>
      <c r="G51" s="139"/>
      <c r="H51" s="140"/>
      <c r="I51" s="325"/>
      <c r="J51" s="222" t="s">
        <v>443</v>
      </c>
      <c r="K51" s="112" t="s">
        <v>448</v>
      </c>
      <c r="L51" s="425"/>
      <c r="M51" s="496"/>
      <c r="N51" s="889"/>
      <c r="O51" s="298"/>
      <c r="P51" s="298"/>
      <c r="Q51" s="298"/>
      <c r="R51" s="298"/>
      <c r="S51" s="298"/>
      <c r="T51" s="298"/>
      <c r="U51" s="298"/>
    </row>
    <row r="52" spans="1:27" s="245" customFormat="1" ht="25.15" customHeight="1" x14ac:dyDescent="0.2">
      <c r="A52" s="133"/>
      <c r="B52" s="134"/>
      <c r="C52" s="135"/>
      <c r="D52" s="88"/>
      <c r="E52" s="95"/>
      <c r="F52" s="136"/>
      <c r="G52" s="136"/>
      <c r="H52" s="86"/>
      <c r="I52" s="325"/>
      <c r="J52" s="223" t="s">
        <v>444</v>
      </c>
      <c r="K52" s="229" t="s">
        <v>220</v>
      </c>
      <c r="L52" s="423"/>
      <c r="M52" s="496"/>
      <c r="N52" s="889"/>
      <c r="O52" s="298"/>
      <c r="P52" s="298"/>
      <c r="Q52" s="298"/>
      <c r="R52" s="298"/>
      <c r="S52" s="298"/>
      <c r="T52" s="298"/>
      <c r="U52" s="298"/>
    </row>
    <row r="53" spans="1:27" s="245" customFormat="1" ht="25.15" customHeight="1" x14ac:dyDescent="0.2">
      <c r="A53" s="384"/>
      <c r="C53" s="296"/>
      <c r="D53" s="296"/>
      <c r="G53" s="319"/>
      <c r="H53" s="319"/>
      <c r="L53" s="540"/>
      <c r="M53" s="496"/>
      <c r="N53" s="889"/>
      <c r="O53" s="298"/>
      <c r="P53" s="298"/>
      <c r="Q53" s="298"/>
    </row>
    <row r="54" spans="1:27" s="378" customFormat="1" ht="25.15" customHeight="1" x14ac:dyDescent="0.2">
      <c r="L54" s="658"/>
      <c r="M54" s="837"/>
      <c r="N54" s="902"/>
      <c r="O54" s="640"/>
      <c r="P54" s="640"/>
      <c r="Q54" s="640"/>
      <c r="R54" s="640"/>
      <c r="S54" s="640"/>
      <c r="T54" s="640"/>
      <c r="U54" s="640"/>
      <c r="V54" s="640"/>
      <c r="W54" s="640"/>
      <c r="X54" s="640"/>
      <c r="Y54" s="640"/>
      <c r="Z54" s="640"/>
      <c r="AA54" s="640"/>
    </row>
    <row r="55" spans="1:27" s="378" customFormat="1" ht="25.15" customHeight="1" x14ac:dyDescent="0.2">
      <c r="L55" s="658"/>
      <c r="M55" s="837"/>
      <c r="N55" s="902"/>
      <c r="O55" s="640"/>
      <c r="P55" s="640"/>
      <c r="Q55" s="640"/>
      <c r="R55" s="640"/>
      <c r="S55" s="640"/>
      <c r="T55" s="640"/>
      <c r="U55" s="640"/>
      <c r="V55" s="640"/>
      <c r="W55" s="640"/>
      <c r="X55" s="640"/>
      <c r="Y55" s="640"/>
      <c r="Z55" s="640"/>
      <c r="AA55" s="640"/>
    </row>
    <row r="56" spans="1:27" s="378" customFormat="1" ht="25.15" customHeight="1" x14ac:dyDescent="0.2">
      <c r="L56" s="658"/>
      <c r="M56" s="837"/>
      <c r="N56" s="902"/>
      <c r="O56" s="640"/>
      <c r="P56" s="640"/>
      <c r="Q56" s="640"/>
      <c r="R56" s="640"/>
      <c r="S56" s="640"/>
      <c r="T56" s="640"/>
      <c r="U56" s="640"/>
      <c r="V56" s="640"/>
      <c r="W56" s="640"/>
      <c r="X56" s="640"/>
      <c r="Y56" s="640"/>
      <c r="Z56" s="640"/>
      <c r="AA56" s="640"/>
    </row>
    <row r="57" spans="1:27" s="378" customFormat="1" ht="25.15" customHeight="1" x14ac:dyDescent="0.2">
      <c r="L57" s="658"/>
      <c r="M57" s="837"/>
      <c r="N57" s="902"/>
      <c r="O57" s="640"/>
      <c r="P57" s="640"/>
      <c r="Q57" s="640"/>
      <c r="R57" s="640"/>
      <c r="S57" s="640"/>
      <c r="T57" s="640"/>
      <c r="U57" s="640"/>
      <c r="V57" s="640"/>
      <c r="W57" s="640"/>
      <c r="X57" s="640"/>
      <c r="Y57" s="640"/>
      <c r="Z57" s="640"/>
      <c r="AA57" s="640"/>
    </row>
  </sheetData>
  <dataConsolidate/>
  <phoneticPr fontId="0" type="noConversion"/>
  <printOptions horizontalCentered="1" verticalCentered="1" gridLines="1"/>
  <pageMargins left="0.56999999999999995" right="0.57999999999999996" top="0.65" bottom="0.37" header="0.34" footer="0.33333333333333298"/>
  <pageSetup paperSize="5" scale="48" fitToHeight="2" orientation="landscape" r:id="rId1"/>
  <headerFooter alignWithMargins="0">
    <oddHeader>&amp;L&amp;D&amp;R&amp;F</oddHeader>
  </headerFooter>
  <rowBreaks count="1" manualBreakCount="1">
    <brk id="30" max="2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A32"/>
  <sheetViews>
    <sheetView showOutlineSymbols="0" view="pageBreakPreview" zoomScale="60" zoomScaleNormal="60" workbookViewId="0">
      <selection activeCell="A4" sqref="A4:XFD9"/>
    </sheetView>
  </sheetViews>
  <sheetFormatPr defaultColWidth="9.140625" defaultRowHeight="24.95" customHeight="1" x14ac:dyDescent="0.2"/>
  <cols>
    <col min="1" max="1" width="9.140625" style="24"/>
    <col min="2" max="2" width="9.140625" style="1"/>
    <col min="3" max="3" width="35.7109375" style="1" customWidth="1"/>
    <col min="4" max="4" width="24.42578125" style="1" customWidth="1"/>
    <col min="5" max="5" width="12.7109375" style="1" customWidth="1"/>
    <col min="6" max="6" width="13.7109375" style="1" customWidth="1"/>
    <col min="7" max="7" width="17.42578125" style="16" customWidth="1"/>
    <col min="8" max="8" width="15.140625" style="16" customWidth="1"/>
    <col min="9" max="9" width="15.42578125" style="1" customWidth="1"/>
    <col min="10" max="10" width="18.28515625" style="1" customWidth="1"/>
    <col min="11" max="11" width="16.7109375" style="1" customWidth="1"/>
    <col min="12" max="12" width="19.5703125" style="62" customWidth="1"/>
    <col min="13" max="13" width="14.28515625" style="63" customWidth="1"/>
    <col min="14" max="14" width="14.28515625" style="877" customWidth="1"/>
    <col min="15" max="27" width="12.7109375" style="3" customWidth="1"/>
    <col min="28" max="16384" width="9.140625" style="1"/>
  </cols>
  <sheetData>
    <row r="1" spans="1:27" s="24" customFormat="1" ht="30" customHeight="1" x14ac:dyDescent="0.2">
      <c r="A1" s="21"/>
      <c r="B1" s="22"/>
      <c r="C1" s="55" t="s">
        <v>338</v>
      </c>
      <c r="D1" s="22"/>
      <c r="E1" s="36">
        <v>300</v>
      </c>
      <c r="F1" s="22"/>
      <c r="G1" s="37"/>
      <c r="H1" s="37"/>
      <c r="I1" s="22"/>
      <c r="J1" s="22"/>
      <c r="K1" s="22"/>
      <c r="L1" s="61"/>
      <c r="M1" s="828"/>
      <c r="N1" s="868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s="24" customFormat="1" ht="20.100000000000001" customHeight="1" x14ac:dyDescent="0.2">
      <c r="A2" s="25" t="s">
        <v>2</v>
      </c>
      <c r="B2" s="24" t="s">
        <v>19</v>
      </c>
      <c r="C2" s="26" t="s">
        <v>21</v>
      </c>
      <c r="D2" s="26" t="s">
        <v>8</v>
      </c>
      <c r="E2" s="26" t="s">
        <v>0</v>
      </c>
      <c r="F2" s="26" t="s">
        <v>18</v>
      </c>
      <c r="G2" s="39" t="s">
        <v>3</v>
      </c>
      <c r="H2" s="39" t="s">
        <v>91</v>
      </c>
      <c r="I2" s="26" t="s">
        <v>22</v>
      </c>
      <c r="J2" s="7" t="s">
        <v>22</v>
      </c>
      <c r="K2" s="7" t="s">
        <v>451</v>
      </c>
      <c r="L2" s="389" t="s">
        <v>473</v>
      </c>
      <c r="M2" s="389" t="s">
        <v>24</v>
      </c>
      <c r="N2" s="869" t="s">
        <v>25</v>
      </c>
      <c r="O2" s="7" t="s">
        <v>26</v>
      </c>
      <c r="P2" s="7" t="s">
        <v>27</v>
      </c>
      <c r="Q2" s="7" t="s">
        <v>28</v>
      </c>
      <c r="R2" s="7" t="s">
        <v>127</v>
      </c>
      <c r="S2" s="7" t="s">
        <v>156</v>
      </c>
      <c r="T2" s="7" t="s">
        <v>210</v>
      </c>
      <c r="U2" s="7" t="s">
        <v>211</v>
      </c>
      <c r="V2" s="7" t="s">
        <v>212</v>
      </c>
      <c r="W2" s="7" t="s">
        <v>551</v>
      </c>
      <c r="X2" s="7" t="s">
        <v>552</v>
      </c>
      <c r="Y2" s="7" t="s">
        <v>553</v>
      </c>
      <c r="Z2" s="7" t="s">
        <v>554</v>
      </c>
      <c r="AA2" s="7" t="s">
        <v>555</v>
      </c>
    </row>
    <row r="3" spans="1:27" s="24" customFormat="1" ht="20.100000000000001" customHeight="1" x14ac:dyDescent="0.2">
      <c r="A3" s="25" t="s">
        <v>20</v>
      </c>
      <c r="B3" s="24" t="s">
        <v>20</v>
      </c>
      <c r="C3" s="26" t="s">
        <v>122</v>
      </c>
      <c r="D3" s="26" t="s">
        <v>17</v>
      </c>
      <c r="E3" s="26"/>
      <c r="F3" s="26"/>
      <c r="G3" s="39"/>
      <c r="H3" s="39" t="s">
        <v>488</v>
      </c>
      <c r="I3" s="26" t="s">
        <v>23</v>
      </c>
      <c r="J3" s="7" t="s">
        <v>363</v>
      </c>
      <c r="K3" s="7" t="s">
        <v>450</v>
      </c>
      <c r="L3" s="389"/>
      <c r="M3" s="389"/>
      <c r="N3" s="869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s="245" customFormat="1" ht="30" customHeight="1" x14ac:dyDescent="0.2">
      <c r="A4" s="370">
        <v>902</v>
      </c>
      <c r="B4" s="240">
        <v>8034</v>
      </c>
      <c r="C4" s="242" t="s">
        <v>207</v>
      </c>
      <c r="D4" s="371" t="s">
        <v>627</v>
      </c>
      <c r="E4" s="371">
        <v>2007</v>
      </c>
      <c r="F4" s="371"/>
      <c r="G4" s="376">
        <v>58541</v>
      </c>
      <c r="H4" s="376">
        <v>2819</v>
      </c>
      <c r="I4" s="442" t="s">
        <v>5</v>
      </c>
      <c r="J4" s="218" t="s">
        <v>365</v>
      </c>
      <c r="K4" s="109" t="s">
        <v>445</v>
      </c>
      <c r="L4" s="410" t="s">
        <v>645</v>
      </c>
      <c r="M4" s="497"/>
      <c r="N4" s="881"/>
      <c r="O4" s="244">
        <v>35000</v>
      </c>
      <c r="P4" s="244"/>
      <c r="Q4" s="244"/>
      <c r="R4" s="244"/>
      <c r="S4" s="244"/>
      <c r="T4" s="244"/>
      <c r="U4" s="244"/>
      <c r="V4" s="566"/>
      <c r="W4" s="566"/>
      <c r="X4" s="566"/>
      <c r="Y4" s="566"/>
      <c r="Z4" s="566"/>
      <c r="AA4" s="566"/>
    </row>
    <row r="5" spans="1:27" s="245" customFormat="1" ht="30" customHeight="1" x14ac:dyDescent="0.2">
      <c r="A5" s="370">
        <v>903</v>
      </c>
      <c r="B5" s="240">
        <v>8497</v>
      </c>
      <c r="C5" s="242" t="s">
        <v>316</v>
      </c>
      <c r="D5" s="371" t="s">
        <v>628</v>
      </c>
      <c r="E5" s="371">
        <v>2006</v>
      </c>
      <c r="F5" s="371"/>
      <c r="G5" s="376">
        <v>85805</v>
      </c>
      <c r="H5" s="376">
        <v>1165</v>
      </c>
      <c r="I5" s="442" t="s">
        <v>5</v>
      </c>
      <c r="J5" s="218" t="s">
        <v>365</v>
      </c>
      <c r="K5" s="109" t="s">
        <v>445</v>
      </c>
      <c r="L5" s="410" t="s">
        <v>646</v>
      </c>
      <c r="M5" s="497">
        <v>30000</v>
      </c>
      <c r="N5" s="881" t="s">
        <v>1</v>
      </c>
      <c r="O5" s="244"/>
      <c r="P5" s="244"/>
      <c r="Q5" s="244"/>
      <c r="R5" s="244"/>
      <c r="S5" s="244"/>
      <c r="T5" s="244"/>
      <c r="U5" s="244"/>
      <c r="V5" s="566">
        <v>35000</v>
      </c>
      <c r="W5" s="566"/>
      <c r="X5" s="566"/>
      <c r="Y5" s="566"/>
      <c r="Z5" s="566"/>
      <c r="AA5" s="566"/>
    </row>
    <row r="6" spans="1:27" s="245" customFormat="1" ht="30" customHeight="1" x14ac:dyDescent="0.2">
      <c r="A6" s="370">
        <v>907</v>
      </c>
      <c r="B6" s="240">
        <v>9815</v>
      </c>
      <c r="C6" s="242" t="s">
        <v>242</v>
      </c>
      <c r="D6" s="371" t="s">
        <v>101</v>
      </c>
      <c r="E6" s="371">
        <v>2015</v>
      </c>
      <c r="F6" s="371"/>
      <c r="G6" s="376">
        <v>5105</v>
      </c>
      <c r="H6" s="376">
        <v>1619</v>
      </c>
      <c r="I6" s="442" t="s">
        <v>5</v>
      </c>
      <c r="J6" s="218" t="s">
        <v>365</v>
      </c>
      <c r="K6" s="109" t="s">
        <v>445</v>
      </c>
      <c r="L6" s="410"/>
      <c r="M6" s="497"/>
      <c r="N6" s="881"/>
      <c r="O6" s="244"/>
      <c r="P6" s="244"/>
      <c r="Q6" s="244"/>
      <c r="R6" s="244"/>
      <c r="S6" s="244"/>
      <c r="T6" s="244"/>
      <c r="U6" s="244"/>
      <c r="V6" s="566"/>
      <c r="W6" s="566">
        <v>35000</v>
      </c>
      <c r="X6" s="566"/>
      <c r="Y6" s="566"/>
      <c r="Z6" s="566"/>
      <c r="AA6" s="566"/>
    </row>
    <row r="7" spans="1:27" s="245" customFormat="1" ht="30" customHeight="1" x14ac:dyDescent="0.2">
      <c r="A7" s="370">
        <v>908</v>
      </c>
      <c r="B7" s="240">
        <v>8001</v>
      </c>
      <c r="C7" s="242" t="s">
        <v>97</v>
      </c>
      <c r="D7" s="371" t="s">
        <v>101</v>
      </c>
      <c r="E7" s="371">
        <v>2006</v>
      </c>
      <c r="F7" s="371"/>
      <c r="G7" s="372">
        <v>59550</v>
      </c>
      <c r="H7" s="372">
        <v>21216</v>
      </c>
      <c r="I7" s="442" t="s">
        <v>5</v>
      </c>
      <c r="J7" s="218" t="s">
        <v>365</v>
      </c>
      <c r="K7" s="111" t="s">
        <v>446</v>
      </c>
      <c r="L7" s="230"/>
      <c r="M7" s="497">
        <v>30000</v>
      </c>
      <c r="N7" s="881"/>
      <c r="O7" s="244"/>
      <c r="P7" s="244"/>
      <c r="Q7" s="244"/>
      <c r="R7" s="244"/>
      <c r="S7" s="244"/>
      <c r="T7" s="244"/>
      <c r="U7" s="244"/>
      <c r="V7" s="566">
        <v>350000</v>
      </c>
      <c r="W7" s="566"/>
      <c r="X7" s="566"/>
      <c r="Y7" s="566"/>
      <c r="Z7" s="566"/>
      <c r="AA7" s="566"/>
    </row>
    <row r="8" spans="1:27" s="245" customFormat="1" ht="30" customHeight="1" x14ac:dyDescent="0.2">
      <c r="A8" s="370">
        <v>909</v>
      </c>
      <c r="B8" s="240">
        <v>8070</v>
      </c>
      <c r="C8" s="242" t="s">
        <v>126</v>
      </c>
      <c r="D8" s="371" t="s">
        <v>629</v>
      </c>
      <c r="E8" s="371">
        <v>2009</v>
      </c>
      <c r="F8" s="371"/>
      <c r="G8" s="372">
        <v>59373</v>
      </c>
      <c r="H8" s="372">
        <v>6243</v>
      </c>
      <c r="I8" s="442" t="s">
        <v>5</v>
      </c>
      <c r="J8" s="218" t="s">
        <v>365</v>
      </c>
      <c r="K8" s="84" t="s">
        <v>365</v>
      </c>
      <c r="L8" s="230"/>
      <c r="M8" s="497"/>
      <c r="N8" s="881"/>
      <c r="O8" s="244"/>
      <c r="P8" s="244"/>
      <c r="Q8" s="244"/>
      <c r="R8" s="244"/>
      <c r="S8" s="244"/>
      <c r="T8" s="244"/>
      <c r="U8" s="244"/>
      <c r="V8" s="566"/>
      <c r="W8" s="566"/>
      <c r="X8" s="566"/>
      <c r="Y8" s="566"/>
      <c r="Z8" s="566"/>
      <c r="AA8" s="566"/>
    </row>
    <row r="9" spans="1:27" s="1013" customFormat="1" ht="30" customHeight="1" x14ac:dyDescent="0.2">
      <c r="A9" s="370">
        <v>910</v>
      </c>
      <c r="B9" s="240">
        <v>9828</v>
      </c>
      <c r="C9" s="1006" t="s">
        <v>318</v>
      </c>
      <c r="D9" s="371" t="s">
        <v>630</v>
      </c>
      <c r="E9" s="240">
        <v>2016</v>
      </c>
      <c r="F9" s="1006"/>
      <c r="G9" s="376">
        <v>396</v>
      </c>
      <c r="H9" s="376" t="s">
        <v>158</v>
      </c>
      <c r="I9" s="442" t="s">
        <v>5</v>
      </c>
      <c r="J9" s="219" t="s">
        <v>367</v>
      </c>
      <c r="K9" s="1008" t="s">
        <v>447</v>
      </c>
      <c r="L9" s="1009" t="s">
        <v>645</v>
      </c>
      <c r="M9" s="277">
        <v>35000</v>
      </c>
      <c r="N9" s="1010"/>
      <c r="O9" s="1011"/>
      <c r="P9" s="1011"/>
      <c r="Q9" s="1011"/>
      <c r="R9" s="1011"/>
      <c r="S9" s="1011"/>
      <c r="T9" s="1011"/>
      <c r="U9" s="1011"/>
      <c r="V9" s="1012"/>
      <c r="W9" s="1012"/>
      <c r="X9" s="1012">
        <v>35000</v>
      </c>
      <c r="Y9" s="1012"/>
      <c r="Z9" s="1012"/>
      <c r="AA9" s="1012"/>
    </row>
    <row r="10" spans="1:27" s="271" customFormat="1" ht="25.15" customHeight="1" x14ac:dyDescent="0.2">
      <c r="A10" s="103"/>
      <c r="B10" s="103"/>
      <c r="C10" s="103"/>
      <c r="D10" s="103"/>
      <c r="E10" s="103"/>
      <c r="F10" s="103"/>
      <c r="G10" s="113"/>
      <c r="H10" s="113"/>
      <c r="I10" s="103"/>
      <c r="J10" s="104"/>
      <c r="K10" s="104"/>
      <c r="L10" s="104"/>
      <c r="M10" s="496"/>
      <c r="N10" s="889"/>
      <c r="O10" s="496"/>
      <c r="P10" s="496"/>
      <c r="Q10" s="496"/>
      <c r="R10" s="496"/>
      <c r="S10" s="496"/>
      <c r="T10" s="496"/>
      <c r="U10" s="496"/>
      <c r="V10" s="496"/>
      <c r="W10" s="496"/>
      <c r="X10" s="496"/>
      <c r="Y10" s="496"/>
      <c r="Z10" s="496"/>
      <c r="AA10" s="496"/>
    </row>
    <row r="11" spans="1:27" s="378" customFormat="1" ht="25.15" customHeight="1" thickBot="1" x14ac:dyDescent="0.25">
      <c r="C11" s="733"/>
      <c r="M11" s="399" t="s">
        <v>24</v>
      </c>
      <c r="N11" s="885" t="s">
        <v>25</v>
      </c>
      <c r="O11" s="238" t="s">
        <v>26</v>
      </c>
      <c r="P11" s="238" t="s">
        <v>27</v>
      </c>
      <c r="Q11" s="238" t="s">
        <v>28</v>
      </c>
      <c r="R11" s="238" t="s">
        <v>127</v>
      </c>
      <c r="S11" s="238" t="s">
        <v>156</v>
      </c>
      <c r="T11" s="238" t="s">
        <v>210</v>
      </c>
      <c r="U11" s="238" t="s">
        <v>211</v>
      </c>
      <c r="V11" s="238" t="s">
        <v>212</v>
      </c>
      <c r="W11" s="238" t="s">
        <v>551</v>
      </c>
      <c r="X11" s="238" t="s">
        <v>552</v>
      </c>
      <c r="Y11" s="238" t="s">
        <v>553</v>
      </c>
      <c r="Z11" s="238" t="s">
        <v>554</v>
      </c>
      <c r="AA11" s="238" t="s">
        <v>555</v>
      </c>
    </row>
    <row r="12" spans="1:27" s="251" customFormat="1" ht="25.15" customHeight="1" thickBot="1" x14ac:dyDescent="0.25">
      <c r="B12" s="307"/>
      <c r="C12" s="300" t="s">
        <v>399</v>
      </c>
      <c r="D12" s="317"/>
      <c r="E12" s="619">
        <f>COUNTA(A4:A9)</f>
        <v>6</v>
      </c>
      <c r="H12" s="698"/>
      <c r="I12" s="1019" t="s">
        <v>319</v>
      </c>
      <c r="J12" s="379"/>
      <c r="K12" s="379"/>
      <c r="L12" s="735"/>
      <c r="M12" s="303">
        <f t="shared" ref="M12:AA12" si="0">SUM(M4:M9)</f>
        <v>95000</v>
      </c>
      <c r="N12" s="904">
        <f t="shared" si="0"/>
        <v>0</v>
      </c>
      <c r="O12" s="303">
        <f t="shared" si="0"/>
        <v>35000</v>
      </c>
      <c r="P12" s="303">
        <f t="shared" si="0"/>
        <v>0</v>
      </c>
      <c r="Q12" s="303">
        <f t="shared" si="0"/>
        <v>0</v>
      </c>
      <c r="R12" s="303">
        <f t="shared" si="0"/>
        <v>0</v>
      </c>
      <c r="S12" s="303">
        <f t="shared" si="0"/>
        <v>0</v>
      </c>
      <c r="T12" s="303">
        <f t="shared" si="0"/>
        <v>0</v>
      </c>
      <c r="U12" s="303">
        <f t="shared" si="0"/>
        <v>0</v>
      </c>
      <c r="V12" s="303">
        <f t="shared" si="0"/>
        <v>385000</v>
      </c>
      <c r="W12" s="303">
        <f t="shared" si="0"/>
        <v>35000</v>
      </c>
      <c r="X12" s="303">
        <f t="shared" si="0"/>
        <v>35000</v>
      </c>
      <c r="Y12" s="303">
        <f t="shared" si="0"/>
        <v>0</v>
      </c>
      <c r="Z12" s="303">
        <f t="shared" si="0"/>
        <v>0</v>
      </c>
      <c r="AA12" s="303">
        <f t="shared" si="0"/>
        <v>0</v>
      </c>
    </row>
    <row r="13" spans="1:27" s="253" customFormat="1" ht="25.15" customHeight="1" thickBot="1" x14ac:dyDescent="0.25">
      <c r="B13" s="307"/>
      <c r="C13" s="300" t="s">
        <v>400</v>
      </c>
      <c r="D13" s="317"/>
      <c r="E13" s="318">
        <f>COUNTA(A21:A22)</f>
        <v>2</v>
      </c>
      <c r="H13" s="701"/>
      <c r="I13" s="254" t="s">
        <v>320</v>
      </c>
      <c r="J13" s="380"/>
      <c r="K13" s="380"/>
      <c r="L13" s="728"/>
      <c r="M13" s="259">
        <v>0</v>
      </c>
      <c r="N13" s="887">
        <v>0</v>
      </c>
      <c r="O13" s="259">
        <v>0</v>
      </c>
      <c r="P13" s="259">
        <v>0</v>
      </c>
      <c r="Q13" s="259">
        <v>0</v>
      </c>
      <c r="R13" s="259">
        <v>0</v>
      </c>
      <c r="S13" s="259">
        <v>0</v>
      </c>
      <c r="T13" s="259">
        <v>0</v>
      </c>
      <c r="U13" s="259">
        <v>0</v>
      </c>
      <c r="V13" s="259">
        <v>0</v>
      </c>
      <c r="W13" s="259">
        <v>0</v>
      </c>
      <c r="X13" s="259">
        <v>0</v>
      </c>
      <c r="Y13" s="259">
        <v>0</v>
      </c>
      <c r="Z13" s="259">
        <v>0</v>
      </c>
      <c r="AA13" s="259">
        <v>0</v>
      </c>
    </row>
    <row r="14" spans="1:27" s="260" customFormat="1" ht="25.15" customHeight="1" thickBot="1" x14ac:dyDescent="0.25">
      <c r="B14" s="320"/>
      <c r="C14" s="321" t="s">
        <v>14</v>
      </c>
      <c r="D14" s="322"/>
      <c r="E14" s="323">
        <f>SUM(E12:E13)</f>
        <v>8</v>
      </c>
      <c r="H14" s="270"/>
      <c r="I14" s="1020" t="s">
        <v>321</v>
      </c>
      <c r="J14" s="529"/>
      <c r="K14" s="529"/>
      <c r="L14" s="729"/>
      <c r="M14" s="268">
        <f t="shared" ref="M14:AA14" si="1">SUM(M12+M13)</f>
        <v>95000</v>
      </c>
      <c r="N14" s="892">
        <f t="shared" si="1"/>
        <v>0</v>
      </c>
      <c r="O14" s="268">
        <f t="shared" si="1"/>
        <v>35000</v>
      </c>
      <c r="P14" s="268">
        <f t="shared" si="1"/>
        <v>0</v>
      </c>
      <c r="Q14" s="268">
        <f t="shared" si="1"/>
        <v>0</v>
      </c>
      <c r="R14" s="268">
        <f t="shared" si="1"/>
        <v>0</v>
      </c>
      <c r="S14" s="268">
        <f t="shared" si="1"/>
        <v>0</v>
      </c>
      <c r="T14" s="268">
        <f t="shared" si="1"/>
        <v>0</v>
      </c>
      <c r="U14" s="268">
        <f t="shared" si="1"/>
        <v>0</v>
      </c>
      <c r="V14" s="268">
        <f t="shared" si="1"/>
        <v>385000</v>
      </c>
      <c r="W14" s="268">
        <f t="shared" si="1"/>
        <v>35000</v>
      </c>
      <c r="X14" s="268">
        <f t="shared" si="1"/>
        <v>35000</v>
      </c>
      <c r="Y14" s="268">
        <f t="shared" si="1"/>
        <v>0</v>
      </c>
      <c r="Z14" s="268">
        <f t="shared" si="1"/>
        <v>0</v>
      </c>
      <c r="AA14" s="268">
        <f t="shared" si="1"/>
        <v>0</v>
      </c>
    </row>
    <row r="15" spans="1:27" s="245" customFormat="1" ht="25.15" customHeight="1" thickBot="1" x14ac:dyDescent="0.25">
      <c r="A15" s="233"/>
      <c r="E15" s="233"/>
      <c r="F15" s="233"/>
      <c r="H15" s="235"/>
      <c r="I15" s="1021" t="s">
        <v>326</v>
      </c>
      <c r="J15" s="537"/>
      <c r="K15" s="537"/>
      <c r="L15" s="318"/>
      <c r="M15" s="281">
        <f t="shared" ref="M15:AA15" si="2">SUM(M4:M9)</f>
        <v>95000</v>
      </c>
      <c r="N15" s="893">
        <f t="shared" si="2"/>
        <v>0</v>
      </c>
      <c r="O15" s="571">
        <f t="shared" si="2"/>
        <v>35000</v>
      </c>
      <c r="P15" s="571">
        <f t="shared" si="2"/>
        <v>0</v>
      </c>
      <c r="Q15" s="571">
        <f t="shared" si="2"/>
        <v>0</v>
      </c>
      <c r="R15" s="571">
        <f t="shared" si="2"/>
        <v>0</v>
      </c>
      <c r="S15" s="571">
        <f t="shared" si="2"/>
        <v>0</v>
      </c>
      <c r="T15" s="571">
        <f t="shared" si="2"/>
        <v>0</v>
      </c>
      <c r="U15" s="571">
        <f t="shared" si="2"/>
        <v>0</v>
      </c>
      <c r="V15" s="571">
        <f t="shared" si="2"/>
        <v>385000</v>
      </c>
      <c r="W15" s="571">
        <f t="shared" si="2"/>
        <v>35000</v>
      </c>
      <c r="X15" s="571">
        <f t="shared" si="2"/>
        <v>35000</v>
      </c>
      <c r="Y15" s="571">
        <f t="shared" si="2"/>
        <v>0</v>
      </c>
      <c r="Z15" s="571">
        <f t="shared" si="2"/>
        <v>0</v>
      </c>
      <c r="AA15" s="571">
        <f t="shared" si="2"/>
        <v>0</v>
      </c>
    </row>
    <row r="16" spans="1:27" s="245" customFormat="1" ht="25.15" customHeight="1" x14ac:dyDescent="0.2">
      <c r="A16" s="384"/>
      <c r="G16" s="319"/>
      <c r="H16" s="319"/>
      <c r="L16" s="271"/>
      <c r="M16" s="496">
        <f t="shared" ref="M16:AA16" si="3">M15-M14</f>
        <v>0</v>
      </c>
      <c r="N16" s="496">
        <f t="shared" si="3"/>
        <v>0</v>
      </c>
      <c r="O16" s="496">
        <f t="shared" si="3"/>
        <v>0</v>
      </c>
      <c r="P16" s="496">
        <f t="shared" si="3"/>
        <v>0</v>
      </c>
      <c r="Q16" s="496">
        <f t="shared" si="3"/>
        <v>0</v>
      </c>
      <c r="R16" s="496">
        <f t="shared" si="3"/>
        <v>0</v>
      </c>
      <c r="S16" s="496">
        <f t="shared" si="3"/>
        <v>0</v>
      </c>
      <c r="T16" s="496">
        <f t="shared" si="3"/>
        <v>0</v>
      </c>
      <c r="U16" s="496">
        <f t="shared" si="3"/>
        <v>0</v>
      </c>
      <c r="V16" s="496">
        <f t="shared" si="3"/>
        <v>0</v>
      </c>
      <c r="W16" s="496">
        <f t="shared" si="3"/>
        <v>0</v>
      </c>
      <c r="X16" s="496">
        <f t="shared" si="3"/>
        <v>0</v>
      </c>
      <c r="Y16" s="496">
        <f t="shared" si="3"/>
        <v>0</v>
      </c>
      <c r="Z16" s="496">
        <f t="shared" si="3"/>
        <v>0</v>
      </c>
      <c r="AA16" s="496">
        <f t="shared" si="3"/>
        <v>0</v>
      </c>
    </row>
    <row r="17" spans="1:27" s="283" customFormat="1" ht="25.15" customHeight="1" x14ac:dyDescent="0.2">
      <c r="C17" s="586"/>
      <c r="D17" s="585" t="s">
        <v>372</v>
      </c>
      <c r="E17" s="586"/>
      <c r="F17" s="585"/>
      <c r="G17" s="587"/>
      <c r="H17" s="260"/>
      <c r="I17" s="401"/>
      <c r="L17" s="401"/>
      <c r="M17" s="826"/>
      <c r="N17" s="894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</row>
    <row r="18" spans="1:27" s="233" customFormat="1" ht="25.15" customHeight="1" x14ac:dyDescent="0.2">
      <c r="A18" s="232" t="s">
        <v>2</v>
      </c>
      <c r="B18" s="233" t="s">
        <v>19</v>
      </c>
      <c r="C18" s="236" t="s">
        <v>21</v>
      </c>
      <c r="D18" s="236" t="s">
        <v>8</v>
      </c>
      <c r="E18" s="236" t="s">
        <v>0</v>
      </c>
      <c r="F18" s="236" t="s">
        <v>18</v>
      </c>
      <c r="G18" s="237" t="s">
        <v>3</v>
      </c>
      <c r="H18" s="237" t="s">
        <v>91</v>
      </c>
      <c r="I18" s="236" t="s">
        <v>22</v>
      </c>
      <c r="J18" s="238" t="s">
        <v>22</v>
      </c>
      <c r="K18" s="238" t="s">
        <v>451</v>
      </c>
      <c r="L18" s="399" t="s">
        <v>473</v>
      </c>
      <c r="M18" s="399" t="s">
        <v>24</v>
      </c>
      <c r="N18" s="885" t="s">
        <v>25</v>
      </c>
      <c r="O18" s="238" t="s">
        <v>26</v>
      </c>
      <c r="P18" s="238" t="s">
        <v>27</v>
      </c>
      <c r="Q18" s="238" t="s">
        <v>28</v>
      </c>
      <c r="R18" s="238" t="s">
        <v>127</v>
      </c>
      <c r="S18" s="238" t="s">
        <v>156</v>
      </c>
      <c r="T18" s="238" t="s">
        <v>210</v>
      </c>
      <c r="U18" s="238" t="s">
        <v>211</v>
      </c>
      <c r="V18" s="238" t="s">
        <v>212</v>
      </c>
      <c r="W18" s="238" t="s">
        <v>551</v>
      </c>
      <c r="X18" s="238" t="s">
        <v>552</v>
      </c>
      <c r="Y18" s="238" t="s">
        <v>553</v>
      </c>
      <c r="Z18" s="238" t="s">
        <v>554</v>
      </c>
      <c r="AA18" s="238" t="s">
        <v>555</v>
      </c>
    </row>
    <row r="19" spans="1:27" s="233" customFormat="1" ht="25.15" customHeight="1" x14ac:dyDescent="0.2">
      <c r="A19" s="232" t="s">
        <v>20</v>
      </c>
      <c r="B19" s="233" t="s">
        <v>20</v>
      </c>
      <c r="C19" s="236" t="s">
        <v>122</v>
      </c>
      <c r="D19" s="236" t="s">
        <v>17</v>
      </c>
      <c r="E19" s="236"/>
      <c r="F19" s="236"/>
      <c r="G19" s="237"/>
      <c r="H19" s="237" t="s">
        <v>488</v>
      </c>
      <c r="I19" s="236" t="s">
        <v>23</v>
      </c>
      <c r="J19" s="238" t="s">
        <v>363</v>
      </c>
      <c r="K19" s="238" t="s">
        <v>450</v>
      </c>
      <c r="L19" s="399"/>
      <c r="M19" s="399"/>
      <c r="N19" s="885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</row>
    <row r="20" spans="1:27" s="245" customFormat="1" ht="25.15" customHeight="1" x14ac:dyDescent="0.2">
      <c r="A20" s="233"/>
      <c r="G20" s="319"/>
      <c r="H20" s="319"/>
      <c r="L20" s="271"/>
      <c r="M20" s="496"/>
      <c r="N20" s="889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</row>
    <row r="21" spans="1:27" s="245" customFormat="1" ht="30" customHeight="1" x14ac:dyDescent="0.2">
      <c r="A21" s="370">
        <v>904</v>
      </c>
      <c r="B21" s="240">
        <v>9198</v>
      </c>
      <c r="C21" s="548" t="s">
        <v>97</v>
      </c>
      <c r="D21" s="599" t="s">
        <v>101</v>
      </c>
      <c r="E21" s="599">
        <v>2007</v>
      </c>
      <c r="F21" s="599" t="s">
        <v>1</v>
      </c>
      <c r="G21" s="550">
        <v>92159</v>
      </c>
      <c r="H21" s="550">
        <v>12460</v>
      </c>
      <c r="I21" s="598" t="s">
        <v>119</v>
      </c>
      <c r="J21" s="219" t="s">
        <v>367</v>
      </c>
      <c r="K21" s="109" t="s">
        <v>445</v>
      </c>
      <c r="L21" s="410"/>
      <c r="M21" s="264"/>
      <c r="N21" s="895"/>
      <c r="O21" s="264" t="s">
        <v>4</v>
      </c>
      <c r="P21" s="264" t="s">
        <v>309</v>
      </c>
      <c r="Q21" s="264" t="s">
        <v>310</v>
      </c>
      <c r="R21" s="264" t="s">
        <v>249</v>
      </c>
      <c r="S21" s="600"/>
      <c r="T21" s="601"/>
      <c r="U21" s="600"/>
      <c r="V21" s="600">
        <v>250000</v>
      </c>
      <c r="W21" s="600"/>
      <c r="X21" s="600"/>
      <c r="Y21" s="600"/>
      <c r="Z21" s="600"/>
      <c r="AA21" s="600"/>
    </row>
    <row r="22" spans="1:27" s="83" customFormat="1" ht="30" customHeight="1" x14ac:dyDescent="0.2">
      <c r="A22" s="87">
        <v>905</v>
      </c>
      <c r="B22" s="90">
        <v>6023</v>
      </c>
      <c r="C22" s="936" t="s">
        <v>168</v>
      </c>
      <c r="D22" s="91" t="s">
        <v>101</v>
      </c>
      <c r="E22" s="91">
        <v>2002</v>
      </c>
      <c r="F22" s="91"/>
      <c r="G22" s="92">
        <v>111038</v>
      </c>
      <c r="H22" s="92">
        <v>6874</v>
      </c>
      <c r="I22" s="80" t="s">
        <v>153</v>
      </c>
      <c r="J22" s="219" t="s">
        <v>367</v>
      </c>
      <c r="K22" s="163" t="s">
        <v>447</v>
      </c>
      <c r="L22" s="604"/>
      <c r="M22" s="264"/>
      <c r="N22" s="895"/>
      <c r="O22" s="264" t="s">
        <v>4</v>
      </c>
      <c r="P22" s="264" t="s">
        <v>309</v>
      </c>
      <c r="Q22" s="264" t="s">
        <v>310</v>
      </c>
      <c r="R22" s="264" t="s">
        <v>249</v>
      </c>
      <c r="S22" s="244" t="s">
        <v>1</v>
      </c>
      <c r="T22" s="244"/>
      <c r="U22" s="244"/>
      <c r="V22" s="566"/>
      <c r="W22" s="566"/>
      <c r="X22" s="566"/>
      <c r="Y22" s="566"/>
      <c r="Z22" s="566"/>
      <c r="AA22" s="566"/>
    </row>
    <row r="23" spans="1:27" s="245" customFormat="1" ht="30" customHeight="1" x14ac:dyDescent="0.2">
      <c r="A23" s="370">
        <v>906</v>
      </c>
      <c r="B23" s="240">
        <v>6651</v>
      </c>
      <c r="C23" s="242" t="s">
        <v>242</v>
      </c>
      <c r="D23" s="371" t="s">
        <v>101</v>
      </c>
      <c r="E23" s="371">
        <v>2005</v>
      </c>
      <c r="F23" s="371" t="s">
        <v>1</v>
      </c>
      <c r="G23" s="376">
        <v>75913</v>
      </c>
      <c r="H23" s="376">
        <v>6247</v>
      </c>
      <c r="I23" s="442" t="s">
        <v>5</v>
      </c>
      <c r="J23" s="218" t="s">
        <v>365</v>
      </c>
      <c r="K23" s="109" t="s">
        <v>445</v>
      </c>
      <c r="L23" s="932" t="s">
        <v>602</v>
      </c>
      <c r="M23" s="497"/>
      <c r="N23" s="881"/>
      <c r="O23" s="264" t="s">
        <v>4</v>
      </c>
      <c r="P23" s="264" t="s">
        <v>309</v>
      </c>
      <c r="Q23" s="264" t="s">
        <v>310</v>
      </c>
      <c r="R23" s="264" t="s">
        <v>249</v>
      </c>
      <c r="S23" s="244"/>
      <c r="T23" s="244"/>
      <c r="U23" s="244"/>
      <c r="V23" s="566">
        <v>30000</v>
      </c>
      <c r="W23" s="566"/>
      <c r="X23" s="566"/>
      <c r="Y23" s="566"/>
      <c r="Z23" s="566"/>
      <c r="AA23" s="566"/>
    </row>
    <row r="25" spans="1:27" s="245" customFormat="1" ht="25.15" customHeight="1" x14ac:dyDescent="0.2">
      <c r="A25" s="233"/>
      <c r="G25" s="319"/>
      <c r="H25" s="319"/>
      <c r="L25" s="271"/>
      <c r="M25" s="496"/>
      <c r="N25" s="889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  <c r="AA25" s="298"/>
    </row>
    <row r="26" spans="1:27" ht="19.899999999999999" customHeight="1" x14ac:dyDescent="0.2">
      <c r="A26" s="133"/>
      <c r="B26" s="1014" t="s">
        <v>188</v>
      </c>
      <c r="C26" s="135"/>
      <c r="D26" s="147" t="s">
        <v>1</v>
      </c>
      <c r="E26" s="144" t="s">
        <v>349</v>
      </c>
      <c r="F26" s="146" t="s">
        <v>379</v>
      </c>
      <c r="G26" s="145" t="s">
        <v>249</v>
      </c>
      <c r="H26" s="1018" t="s">
        <v>1</v>
      </c>
      <c r="I26" s="190"/>
      <c r="J26" s="218" t="s">
        <v>365</v>
      </c>
      <c r="K26" s="82" t="s">
        <v>365</v>
      </c>
      <c r="L26" s="104"/>
      <c r="V26" s="1"/>
      <c r="W26" s="1"/>
      <c r="X26" s="1"/>
      <c r="Y26" s="1"/>
      <c r="Z26" s="1"/>
      <c r="AA26" s="1"/>
    </row>
    <row r="27" spans="1:27" ht="19.899999999999999" customHeight="1" x14ac:dyDescent="0.2">
      <c r="A27" s="98"/>
      <c r="B27" s="99" t="s">
        <v>248</v>
      </c>
      <c r="C27" s="99"/>
      <c r="D27" s="103"/>
      <c r="E27" s="103" t="s">
        <v>323</v>
      </c>
      <c r="F27" s="436" t="s">
        <v>266</v>
      </c>
      <c r="G27" s="113" t="s">
        <v>394</v>
      </c>
      <c r="H27" s="103"/>
      <c r="I27" s="190"/>
      <c r="J27" s="219" t="s">
        <v>367</v>
      </c>
      <c r="K27" s="108" t="s">
        <v>445</v>
      </c>
      <c r="L27" s="208"/>
      <c r="V27" s="1"/>
      <c r="W27" s="1"/>
      <c r="X27" s="1"/>
      <c r="Y27" s="1"/>
      <c r="Z27" s="1"/>
      <c r="AA27" s="1"/>
    </row>
    <row r="28" spans="1:27" ht="19.899999999999999" customHeight="1" x14ac:dyDescent="0.2">
      <c r="A28" s="100"/>
      <c r="B28" s="101" t="s">
        <v>180</v>
      </c>
      <c r="C28" s="101"/>
      <c r="D28" s="141"/>
      <c r="E28" s="1017" t="s">
        <v>324</v>
      </c>
      <c r="F28" s="142" t="s">
        <v>266</v>
      </c>
      <c r="G28" s="142" t="s">
        <v>394</v>
      </c>
      <c r="H28" s="143"/>
      <c r="I28" s="190"/>
      <c r="J28" s="220" t="s">
        <v>368</v>
      </c>
      <c r="K28" s="110" t="s">
        <v>446</v>
      </c>
      <c r="L28" s="104"/>
      <c r="V28" s="1"/>
      <c r="W28" s="1"/>
      <c r="X28" s="1"/>
      <c r="Y28" s="1"/>
      <c r="Z28" s="1"/>
      <c r="AA28" s="1"/>
    </row>
    <row r="29" spans="1:27" ht="19.899999999999999" customHeight="1" x14ac:dyDescent="0.2">
      <c r="A29" s="102"/>
      <c r="B29" s="1015" t="s">
        <v>395</v>
      </c>
      <c r="C29" s="85"/>
      <c r="D29" s="197"/>
      <c r="E29" s="198"/>
      <c r="F29" s="198" t="s">
        <v>322</v>
      </c>
      <c r="G29" s="199"/>
      <c r="H29" s="200"/>
      <c r="I29" s="190"/>
      <c r="J29" s="221" t="s">
        <v>369</v>
      </c>
      <c r="K29" s="228" t="s">
        <v>447</v>
      </c>
      <c r="L29" s="396"/>
      <c r="V29" s="1"/>
      <c r="W29" s="1"/>
      <c r="X29" s="1"/>
      <c r="Y29" s="1"/>
      <c r="Z29" s="1"/>
      <c r="AA29" s="1"/>
    </row>
    <row r="30" spans="1:27" ht="19.899999999999999" customHeight="1" x14ac:dyDescent="0.2">
      <c r="A30" s="130"/>
      <c r="B30" s="1016" t="s">
        <v>187</v>
      </c>
      <c r="C30" s="132"/>
      <c r="D30" s="137"/>
      <c r="E30" s="138"/>
      <c r="F30" s="138" t="s">
        <v>378</v>
      </c>
      <c r="G30" s="139"/>
      <c r="H30" s="140"/>
      <c r="I30" s="190"/>
      <c r="J30" s="222" t="s">
        <v>443</v>
      </c>
      <c r="K30" s="112" t="s">
        <v>448</v>
      </c>
      <c r="L30" s="397"/>
      <c r="V30" s="1"/>
      <c r="W30" s="1"/>
      <c r="X30" s="1"/>
      <c r="Y30" s="1"/>
      <c r="Z30" s="1"/>
      <c r="AA30" s="1"/>
    </row>
    <row r="31" spans="1:27" ht="19.899999999999999" customHeight="1" x14ac:dyDescent="0.2">
      <c r="A31" s="133"/>
      <c r="B31" s="1014"/>
      <c r="C31" s="135"/>
      <c r="D31" s="88"/>
      <c r="E31" s="95"/>
      <c r="F31" s="136"/>
      <c r="G31" s="136"/>
      <c r="H31" s="86"/>
      <c r="I31" s="190"/>
      <c r="J31" s="223" t="s">
        <v>444</v>
      </c>
      <c r="K31" s="229" t="s">
        <v>220</v>
      </c>
      <c r="L31" s="208"/>
      <c r="V31" s="1"/>
      <c r="W31" s="1"/>
      <c r="X31" s="1"/>
      <c r="Y31" s="1"/>
      <c r="Z31" s="1"/>
      <c r="AA31" s="1"/>
    </row>
    <row r="32" spans="1:27" ht="24.95" customHeight="1" x14ac:dyDescent="0.2">
      <c r="A32" s="11"/>
      <c r="C32" s="156"/>
      <c r="D32" s="156"/>
      <c r="R32" s="1"/>
      <c r="S32" s="1"/>
      <c r="T32" s="1"/>
      <c r="U32" s="1"/>
      <c r="V32" s="1"/>
      <c r="W32" s="1"/>
      <c r="X32" s="1"/>
      <c r="Y32" s="1"/>
      <c r="Z32" s="1"/>
      <c r="AA32" s="1"/>
    </row>
  </sheetData>
  <phoneticPr fontId="0" type="noConversion"/>
  <printOptions horizontalCentered="1" verticalCentered="1" gridLines="1"/>
  <pageMargins left="0.56999999999999995" right="0.57999999999999996" top="0.65" bottom="0.37" header="0.34" footer="0.33333333333333298"/>
  <pageSetup paperSize="5" scale="47" orientation="landscape" r:id="rId1"/>
  <headerFooter alignWithMargins="0">
    <oddHeader>&amp;L&amp;D&amp;R&amp;F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A33"/>
  <sheetViews>
    <sheetView showOutlineSymbols="0" view="pageBreakPreview" topLeftCell="J1" zoomScale="60" zoomScaleNormal="60" workbookViewId="0">
      <selection activeCell="R19" sqref="R19"/>
    </sheetView>
  </sheetViews>
  <sheetFormatPr defaultColWidth="9.140625" defaultRowHeight="24.95" customHeight="1" x14ac:dyDescent="0.2"/>
  <cols>
    <col min="1" max="1" width="9.140625" style="45"/>
    <col min="2" max="2" width="9.140625" style="17"/>
    <col min="3" max="3" width="34" style="17" customWidth="1"/>
    <col min="4" max="4" width="19.5703125" style="17" customWidth="1"/>
    <col min="5" max="5" width="10.28515625" style="17" customWidth="1"/>
    <col min="6" max="6" width="9.42578125" style="17" customWidth="1"/>
    <col min="7" max="7" width="14.140625" style="43" customWidth="1"/>
    <col min="8" max="8" width="12.7109375" style="43" customWidth="1"/>
    <col min="9" max="9" width="15.42578125" style="17" customWidth="1"/>
    <col min="10" max="10" width="15.7109375" style="17" customWidth="1"/>
    <col min="11" max="11" width="17.42578125" style="17" customWidth="1"/>
    <col min="12" max="12" width="17.42578125" style="404" customWidth="1"/>
    <col min="13" max="13" width="12.7109375" style="827" customWidth="1"/>
    <col min="14" max="14" width="12.7109375" style="910" customWidth="1"/>
    <col min="15" max="18" width="12.7109375" style="18" customWidth="1"/>
    <col min="19" max="19" width="12.42578125" style="17" customWidth="1"/>
    <col min="20" max="27" width="12.7109375" style="18" customWidth="1"/>
    <col min="28" max="16384" width="9.140625" style="18"/>
  </cols>
  <sheetData>
    <row r="1" spans="1:27" s="34" customFormat="1" ht="30" customHeight="1" x14ac:dyDescent="0.2">
      <c r="A1" s="31"/>
      <c r="B1" s="32"/>
      <c r="C1" s="57" t="s">
        <v>29</v>
      </c>
      <c r="D1" s="32"/>
      <c r="E1" s="32">
        <v>310</v>
      </c>
      <c r="F1" s="32"/>
      <c r="G1" s="35"/>
      <c r="H1" s="35"/>
      <c r="I1" s="32"/>
      <c r="J1" s="32"/>
      <c r="K1" s="32"/>
      <c r="L1" s="400"/>
      <c r="M1" s="824"/>
      <c r="N1" s="905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27" s="233" customFormat="1" ht="20.100000000000001" customHeight="1" x14ac:dyDescent="0.2">
      <c r="A2" s="232" t="s">
        <v>2</v>
      </c>
      <c r="B2" s="233" t="s">
        <v>19</v>
      </c>
      <c r="C2" s="236" t="s">
        <v>21</v>
      </c>
      <c r="D2" s="236" t="s">
        <v>8</v>
      </c>
      <c r="E2" s="236" t="s">
        <v>0</v>
      </c>
      <c r="F2" s="236" t="s">
        <v>18</v>
      </c>
      <c r="G2" s="237" t="s">
        <v>3</v>
      </c>
      <c r="H2" s="39" t="s">
        <v>91</v>
      </c>
      <c r="I2" s="236" t="s">
        <v>22</v>
      </c>
      <c r="J2" s="238" t="s">
        <v>22</v>
      </c>
      <c r="K2" s="238" t="s">
        <v>451</v>
      </c>
      <c r="L2" s="399" t="s">
        <v>473</v>
      </c>
      <c r="M2" s="399" t="s">
        <v>24</v>
      </c>
      <c r="N2" s="885" t="s">
        <v>25</v>
      </c>
      <c r="O2" s="238" t="s">
        <v>26</v>
      </c>
      <c r="P2" s="238" t="s">
        <v>27</v>
      </c>
      <c r="Q2" s="238" t="s">
        <v>28</v>
      </c>
      <c r="R2" s="238" t="s">
        <v>127</v>
      </c>
      <c r="S2" s="238" t="s">
        <v>156</v>
      </c>
      <c r="T2" s="238" t="s">
        <v>210</v>
      </c>
      <c r="U2" s="238" t="s">
        <v>211</v>
      </c>
      <c r="V2" s="238" t="s">
        <v>212</v>
      </c>
      <c r="W2" s="238" t="s">
        <v>551</v>
      </c>
      <c r="X2" s="238" t="s">
        <v>552</v>
      </c>
      <c r="Y2" s="238" t="s">
        <v>553</v>
      </c>
      <c r="Z2" s="238" t="s">
        <v>554</v>
      </c>
      <c r="AA2" s="238" t="s">
        <v>555</v>
      </c>
    </row>
    <row r="3" spans="1:27" s="233" customFormat="1" ht="20.100000000000001" customHeight="1" x14ac:dyDescent="0.2">
      <c r="A3" s="232" t="s">
        <v>20</v>
      </c>
      <c r="B3" s="233" t="s">
        <v>20</v>
      </c>
      <c r="C3" s="236" t="s">
        <v>122</v>
      </c>
      <c r="D3" s="236" t="s">
        <v>17</v>
      </c>
      <c r="E3" s="236"/>
      <c r="F3" s="236"/>
      <c r="G3" s="237"/>
      <c r="H3" s="39" t="s">
        <v>488</v>
      </c>
      <c r="I3" s="236" t="s">
        <v>23</v>
      </c>
      <c r="J3" s="238" t="s">
        <v>363</v>
      </c>
      <c r="K3" s="238" t="s">
        <v>450</v>
      </c>
      <c r="L3" s="399"/>
      <c r="M3" s="399"/>
      <c r="N3" s="885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</row>
    <row r="4" spans="1:27" s="245" customFormat="1" ht="30" customHeight="1" x14ac:dyDescent="0.2">
      <c r="A4" s="370">
        <v>401</v>
      </c>
      <c r="B4" s="240">
        <v>8106</v>
      </c>
      <c r="C4" s="242" t="s">
        <v>417</v>
      </c>
      <c r="D4" s="371" t="s">
        <v>101</v>
      </c>
      <c r="E4" s="371">
        <v>2012</v>
      </c>
      <c r="F4" s="371"/>
      <c r="G4" s="372">
        <v>42478</v>
      </c>
      <c r="H4" s="372">
        <v>11804</v>
      </c>
      <c r="I4" s="442" t="s">
        <v>153</v>
      </c>
      <c r="J4" s="326" t="s">
        <v>368</v>
      </c>
      <c r="K4" s="267" t="s">
        <v>365</v>
      </c>
      <c r="L4" s="443"/>
      <c r="M4" s="825"/>
      <c r="N4" s="882">
        <v>30000</v>
      </c>
      <c r="O4" s="373"/>
      <c r="P4" s="373"/>
      <c r="Q4" s="373"/>
      <c r="R4" s="373">
        <v>30000</v>
      </c>
      <c r="S4" s="373"/>
      <c r="T4" s="373"/>
      <c r="U4" s="373"/>
      <c r="V4" s="373">
        <v>30000</v>
      </c>
      <c r="W4" s="373"/>
      <c r="X4" s="373"/>
      <c r="Y4" s="373"/>
      <c r="Z4" s="373"/>
      <c r="AA4" s="373"/>
    </row>
    <row r="5" spans="1:27" s="245" customFormat="1" ht="30" customHeight="1" x14ac:dyDescent="0.2">
      <c r="A5" s="370">
        <v>402</v>
      </c>
      <c r="B5" s="240">
        <v>6604</v>
      </c>
      <c r="C5" s="242" t="s">
        <v>231</v>
      </c>
      <c r="D5" s="371" t="s">
        <v>101</v>
      </c>
      <c r="E5" s="371">
        <v>2004</v>
      </c>
      <c r="F5" s="371"/>
      <c r="G5" s="372">
        <v>70012</v>
      </c>
      <c r="H5" s="372">
        <v>2014</v>
      </c>
      <c r="I5" s="442" t="s">
        <v>508</v>
      </c>
      <c r="J5" s="326" t="s">
        <v>368</v>
      </c>
      <c r="K5" s="327" t="s">
        <v>445</v>
      </c>
      <c r="L5" s="933" t="s">
        <v>657</v>
      </c>
      <c r="M5" s="825"/>
      <c r="N5" s="882"/>
      <c r="O5" s="373"/>
      <c r="P5" s="373"/>
      <c r="Q5" s="373"/>
      <c r="R5" s="373"/>
      <c r="S5" s="373"/>
      <c r="T5" s="373"/>
      <c r="U5" s="373"/>
      <c r="V5" s="373">
        <v>30000</v>
      </c>
      <c r="W5" s="373"/>
      <c r="X5" s="373"/>
      <c r="Y5" s="373"/>
      <c r="Z5" s="373"/>
      <c r="AA5" s="373"/>
    </row>
    <row r="6" spans="1:27" s="245" customFormat="1" ht="30" customHeight="1" x14ac:dyDescent="0.2">
      <c r="A6" s="370">
        <v>403</v>
      </c>
      <c r="B6" s="240">
        <v>6660</v>
      </c>
      <c r="C6" s="249" t="s">
        <v>242</v>
      </c>
      <c r="D6" s="240" t="s">
        <v>101</v>
      </c>
      <c r="E6" s="240">
        <v>2005</v>
      </c>
      <c r="F6" s="240"/>
      <c r="G6" s="306">
        <v>47256</v>
      </c>
      <c r="H6" s="306">
        <v>6213</v>
      </c>
      <c r="I6" s="274" t="s">
        <v>153</v>
      </c>
      <c r="J6" s="328" t="s">
        <v>367</v>
      </c>
      <c r="K6" s="267" t="s">
        <v>365</v>
      </c>
      <c r="L6" s="444"/>
      <c r="M6" s="486"/>
      <c r="N6" s="906"/>
      <c r="O6" s="374">
        <v>30000</v>
      </c>
      <c r="P6" s="375"/>
      <c r="Q6" s="375"/>
      <c r="R6" s="374"/>
      <c r="S6" s="374">
        <v>30000</v>
      </c>
      <c r="T6" s="375"/>
      <c r="U6" s="375"/>
      <c r="V6" s="374"/>
      <c r="W6" s="374">
        <v>30000</v>
      </c>
      <c r="X6" s="374"/>
      <c r="Y6" s="374"/>
      <c r="Z6" s="374"/>
      <c r="AA6" s="374"/>
    </row>
    <row r="7" spans="1:27" s="245" customFormat="1" ht="30" customHeight="1" x14ac:dyDescent="0.2">
      <c r="A7" s="370">
        <v>404</v>
      </c>
      <c r="B7" s="240">
        <v>9633</v>
      </c>
      <c r="C7" s="249" t="s">
        <v>568</v>
      </c>
      <c r="D7" s="240" t="s">
        <v>101</v>
      </c>
      <c r="E7" s="240">
        <v>2015</v>
      </c>
      <c r="F7" s="240"/>
      <c r="G7" s="306">
        <v>9825</v>
      </c>
      <c r="H7" s="306">
        <v>5569</v>
      </c>
      <c r="I7" s="274" t="s">
        <v>153</v>
      </c>
      <c r="J7" s="340" t="s">
        <v>365</v>
      </c>
      <c r="K7" s="267" t="s">
        <v>365</v>
      </c>
      <c r="L7" s="444"/>
      <c r="M7" s="486"/>
      <c r="N7" s="906"/>
      <c r="O7" s="374"/>
      <c r="P7" s="375"/>
      <c r="Q7" s="375">
        <v>30000</v>
      </c>
      <c r="R7" s="374"/>
      <c r="S7" s="374"/>
      <c r="T7" s="375"/>
      <c r="U7" s="375">
        <v>30000</v>
      </c>
      <c r="V7" s="374"/>
      <c r="W7" s="374"/>
      <c r="X7" s="374"/>
      <c r="Y7" s="374">
        <v>30000</v>
      </c>
      <c r="Z7" s="374"/>
      <c r="AA7" s="374"/>
    </row>
    <row r="8" spans="1:27" s="245" customFormat="1" ht="30" customHeight="1" x14ac:dyDescent="0.2">
      <c r="A8" s="370">
        <v>406</v>
      </c>
      <c r="B8" s="240">
        <v>6924</v>
      </c>
      <c r="C8" s="249" t="s">
        <v>568</v>
      </c>
      <c r="D8" s="240" t="s">
        <v>101</v>
      </c>
      <c r="E8" s="240">
        <v>2014</v>
      </c>
      <c r="F8" s="240"/>
      <c r="G8" s="306">
        <v>9217</v>
      </c>
      <c r="H8" s="306">
        <v>4321</v>
      </c>
      <c r="I8" s="274" t="s">
        <v>153</v>
      </c>
      <c r="J8" s="340" t="s">
        <v>365</v>
      </c>
      <c r="K8" s="267" t="s">
        <v>365</v>
      </c>
      <c r="L8" s="444"/>
      <c r="M8" s="486"/>
      <c r="N8" s="906"/>
      <c r="O8" s="375"/>
      <c r="P8" s="375">
        <v>30000</v>
      </c>
      <c r="Q8" s="375"/>
      <c r="R8" s="374"/>
      <c r="S8" s="375"/>
      <c r="T8" s="375">
        <v>30000</v>
      </c>
      <c r="U8" s="375"/>
      <c r="V8" s="374"/>
      <c r="W8" s="374"/>
      <c r="X8" s="374"/>
      <c r="Y8" s="374">
        <v>30000</v>
      </c>
      <c r="Z8" s="374"/>
      <c r="AA8" s="374"/>
    </row>
    <row r="9" spans="1:27" s="245" customFormat="1" ht="30" customHeight="1" x14ac:dyDescent="0.2">
      <c r="A9" s="370">
        <v>407</v>
      </c>
      <c r="B9" s="240">
        <v>6924</v>
      </c>
      <c r="C9" s="249" t="s">
        <v>568</v>
      </c>
      <c r="D9" s="240" t="s">
        <v>101</v>
      </c>
      <c r="E9" s="240">
        <v>2014</v>
      </c>
      <c r="F9" s="240"/>
      <c r="G9" s="306">
        <v>14024</v>
      </c>
      <c r="H9" s="306">
        <v>7165</v>
      </c>
      <c r="I9" s="274" t="s">
        <v>153</v>
      </c>
      <c r="J9" s="340" t="s">
        <v>365</v>
      </c>
      <c r="K9" s="267" t="s">
        <v>365</v>
      </c>
      <c r="L9" s="444"/>
      <c r="M9" s="486"/>
      <c r="N9" s="906"/>
      <c r="O9" s="375"/>
      <c r="P9" s="375">
        <v>30000</v>
      </c>
      <c r="Q9" s="375"/>
      <c r="R9" s="374"/>
      <c r="S9" s="375"/>
      <c r="T9" s="375">
        <v>30000</v>
      </c>
      <c r="U9" s="375"/>
      <c r="V9" s="374"/>
      <c r="W9" s="374"/>
      <c r="X9" s="374"/>
      <c r="Y9" s="374">
        <v>30000</v>
      </c>
      <c r="Z9" s="374"/>
      <c r="AA9" s="374"/>
    </row>
    <row r="10" spans="1:27" s="245" customFormat="1" ht="30" customHeight="1" x14ac:dyDescent="0.2">
      <c r="A10" s="370">
        <v>408</v>
      </c>
      <c r="B10" s="240">
        <v>8107</v>
      </c>
      <c r="C10" s="242" t="s">
        <v>417</v>
      </c>
      <c r="D10" s="371" t="s">
        <v>101</v>
      </c>
      <c r="E10" s="371">
        <v>2012</v>
      </c>
      <c r="F10" s="371"/>
      <c r="G10" s="372">
        <v>36539</v>
      </c>
      <c r="H10" s="372">
        <v>9606</v>
      </c>
      <c r="I10" s="442" t="s">
        <v>153</v>
      </c>
      <c r="J10" s="326" t="s">
        <v>368</v>
      </c>
      <c r="K10" s="267" t="s">
        <v>365</v>
      </c>
      <c r="L10" s="443"/>
      <c r="M10" s="486"/>
      <c r="N10" s="906">
        <v>30000</v>
      </c>
      <c r="O10" s="375"/>
      <c r="P10" s="375"/>
      <c r="Q10" s="375"/>
      <c r="R10" s="374">
        <v>30000</v>
      </c>
      <c r="S10" s="375"/>
      <c r="T10" s="375"/>
      <c r="U10" s="375"/>
      <c r="V10" s="374">
        <v>30000</v>
      </c>
      <c r="W10" s="374"/>
      <c r="X10" s="374"/>
      <c r="Y10" s="374"/>
      <c r="Z10" s="374"/>
      <c r="AA10" s="374"/>
    </row>
    <row r="11" spans="1:27" s="245" customFormat="1" ht="30" customHeight="1" x14ac:dyDescent="0.2">
      <c r="A11" s="370">
        <v>410</v>
      </c>
      <c r="B11" s="240">
        <v>8108</v>
      </c>
      <c r="C11" s="249" t="s">
        <v>417</v>
      </c>
      <c r="D11" s="371" t="s">
        <v>101</v>
      </c>
      <c r="E11" s="240">
        <v>2012</v>
      </c>
      <c r="F11" s="240"/>
      <c r="G11" s="376">
        <v>33296</v>
      </c>
      <c r="H11" s="376">
        <v>8914</v>
      </c>
      <c r="I11" s="442" t="s">
        <v>153</v>
      </c>
      <c r="J11" s="326" t="s">
        <v>368</v>
      </c>
      <c r="K11" s="267" t="s">
        <v>365</v>
      </c>
      <c r="L11" s="445"/>
      <c r="M11" s="486"/>
      <c r="N11" s="906">
        <v>30000</v>
      </c>
      <c r="O11" s="375"/>
      <c r="P11" s="375"/>
      <c r="Q11" s="375"/>
      <c r="R11" s="374">
        <v>30000</v>
      </c>
      <c r="S11" s="375"/>
      <c r="T11" s="375"/>
      <c r="U11" s="375"/>
      <c r="V11" s="374">
        <v>30000</v>
      </c>
      <c r="W11" s="374"/>
      <c r="X11" s="374"/>
      <c r="Y11" s="374"/>
      <c r="Z11" s="374"/>
      <c r="AA11" s="374"/>
    </row>
    <row r="12" spans="1:27" s="971" customFormat="1" ht="30" customHeight="1" x14ac:dyDescent="0.2">
      <c r="A12" s="962"/>
      <c r="B12" s="554"/>
      <c r="C12" s="963" t="s">
        <v>633</v>
      </c>
      <c r="D12" s="964" t="s">
        <v>101</v>
      </c>
      <c r="E12" s="554"/>
      <c r="F12" s="554"/>
      <c r="G12" s="965"/>
      <c r="H12" s="965"/>
      <c r="I12" s="964"/>
      <c r="J12" s="966"/>
      <c r="K12" s="967"/>
      <c r="L12" s="968"/>
      <c r="M12" s="486">
        <v>30000</v>
      </c>
      <c r="N12" s="969"/>
      <c r="O12" s="969"/>
      <c r="P12" s="969"/>
      <c r="Q12" s="969"/>
      <c r="R12" s="970"/>
      <c r="S12" s="969"/>
      <c r="T12" s="969"/>
      <c r="U12" s="969"/>
      <c r="V12" s="970"/>
      <c r="W12" s="970"/>
      <c r="X12" s="970"/>
      <c r="Y12" s="970"/>
      <c r="Z12" s="970"/>
      <c r="AA12" s="970"/>
    </row>
    <row r="13" spans="1:27" s="271" customFormat="1" ht="25.15" customHeight="1" x14ac:dyDescent="0.2">
      <c r="A13" s="280"/>
      <c r="C13" s="280"/>
      <c r="E13" s="260"/>
      <c r="F13" s="260"/>
      <c r="G13" s="330"/>
      <c r="H13" s="270"/>
      <c r="I13" s="260"/>
      <c r="J13" s="331"/>
      <c r="K13" s="331"/>
      <c r="L13" s="446"/>
      <c r="M13" s="377"/>
      <c r="N13" s="907"/>
      <c r="O13" s="377"/>
      <c r="P13" s="377"/>
      <c r="Q13" s="377"/>
      <c r="R13" s="377"/>
      <c r="S13" s="377"/>
      <c r="T13" s="377"/>
      <c r="U13" s="377"/>
      <c r="V13" s="377"/>
      <c r="W13" s="377"/>
      <c r="X13" s="377"/>
      <c r="Y13" s="377"/>
      <c r="Z13" s="377"/>
      <c r="AA13" s="377"/>
    </row>
    <row r="14" spans="1:27" s="378" customFormat="1" ht="25.15" customHeight="1" thickBot="1" x14ac:dyDescent="0.25">
      <c r="C14" s="733"/>
      <c r="L14" s="447"/>
      <c r="M14" s="399" t="s">
        <v>24</v>
      </c>
      <c r="N14" s="885" t="s">
        <v>25</v>
      </c>
      <c r="O14" s="238" t="s">
        <v>26</v>
      </c>
      <c r="P14" s="238" t="s">
        <v>27</v>
      </c>
      <c r="Q14" s="238" t="s">
        <v>28</v>
      </c>
      <c r="R14" s="238" t="s">
        <v>127</v>
      </c>
      <c r="S14" s="238" t="s">
        <v>156</v>
      </c>
      <c r="T14" s="238" t="s">
        <v>210</v>
      </c>
      <c r="U14" s="238" t="s">
        <v>211</v>
      </c>
      <c r="V14" s="238" t="s">
        <v>212</v>
      </c>
      <c r="W14" s="238" t="s">
        <v>551</v>
      </c>
      <c r="X14" s="238" t="s">
        <v>552</v>
      </c>
      <c r="Y14" s="238" t="s">
        <v>553</v>
      </c>
      <c r="Z14" s="238" t="s">
        <v>554</v>
      </c>
      <c r="AA14" s="238" t="s">
        <v>555</v>
      </c>
    </row>
    <row r="15" spans="1:27" s="251" customFormat="1" ht="25.15" customHeight="1" thickBot="1" x14ac:dyDescent="0.25">
      <c r="B15" s="307"/>
      <c r="C15" s="300" t="s">
        <v>399</v>
      </c>
      <c r="D15" s="317"/>
      <c r="E15" s="385">
        <f>COUNTA(A4:A12)</f>
        <v>8</v>
      </c>
      <c r="I15" s="745"/>
      <c r="J15" s="730" t="s">
        <v>319</v>
      </c>
      <c r="K15" s="738"/>
      <c r="L15" s="741"/>
      <c r="M15" s="252">
        <f>SUM(M4:M12)</f>
        <v>30000</v>
      </c>
      <c r="N15" s="252">
        <f t="shared" ref="N15:AA15" si="0">SUM(N4:N12)</f>
        <v>90000</v>
      </c>
      <c r="O15" s="252">
        <f t="shared" si="0"/>
        <v>30000</v>
      </c>
      <c r="P15" s="252">
        <f t="shared" si="0"/>
        <v>60000</v>
      </c>
      <c r="Q15" s="252">
        <f t="shared" si="0"/>
        <v>30000</v>
      </c>
      <c r="R15" s="252">
        <f t="shared" si="0"/>
        <v>90000</v>
      </c>
      <c r="S15" s="252">
        <f t="shared" si="0"/>
        <v>30000</v>
      </c>
      <c r="T15" s="252">
        <f t="shared" si="0"/>
        <v>60000</v>
      </c>
      <c r="U15" s="252">
        <f t="shared" si="0"/>
        <v>30000</v>
      </c>
      <c r="V15" s="252">
        <f t="shared" si="0"/>
        <v>120000</v>
      </c>
      <c r="W15" s="252">
        <f t="shared" si="0"/>
        <v>30000</v>
      </c>
      <c r="X15" s="252">
        <f t="shared" si="0"/>
        <v>0</v>
      </c>
      <c r="Y15" s="252">
        <f t="shared" si="0"/>
        <v>90000</v>
      </c>
      <c r="Z15" s="252">
        <f t="shared" si="0"/>
        <v>0</v>
      </c>
      <c r="AA15" s="252">
        <f t="shared" si="0"/>
        <v>0</v>
      </c>
    </row>
    <row r="16" spans="1:27" s="253" customFormat="1" ht="25.15" customHeight="1" thickBot="1" x14ac:dyDescent="0.25">
      <c r="B16" s="307"/>
      <c r="C16" s="300" t="s">
        <v>400</v>
      </c>
      <c r="D16" s="317"/>
      <c r="E16" s="168">
        <f>COUNTA(A16:A18)</f>
        <v>0</v>
      </c>
      <c r="I16" s="746"/>
      <c r="J16" s="726" t="s">
        <v>320</v>
      </c>
      <c r="K16" s="739"/>
      <c r="L16" s="742"/>
      <c r="M16" s="258">
        <v>0</v>
      </c>
      <c r="N16" s="908">
        <v>0</v>
      </c>
      <c r="O16" s="258">
        <v>0</v>
      </c>
      <c r="P16" s="258">
        <v>0</v>
      </c>
      <c r="Q16" s="258">
        <v>0</v>
      </c>
      <c r="R16" s="258">
        <v>0</v>
      </c>
      <c r="S16" s="258">
        <v>0</v>
      </c>
      <c r="T16" s="258">
        <v>0</v>
      </c>
      <c r="U16" s="258">
        <v>0</v>
      </c>
      <c r="V16" s="258">
        <v>0</v>
      </c>
      <c r="W16" s="258">
        <v>0</v>
      </c>
      <c r="X16" s="258">
        <v>0</v>
      </c>
      <c r="Y16" s="258">
        <v>0</v>
      </c>
      <c r="Z16" s="258">
        <v>0</v>
      </c>
      <c r="AA16" s="258">
        <v>0</v>
      </c>
    </row>
    <row r="17" spans="1:27" s="260" customFormat="1" ht="25.15" customHeight="1" x14ac:dyDescent="0.2">
      <c r="B17" s="320"/>
      <c r="C17" s="321" t="s">
        <v>14</v>
      </c>
      <c r="D17" s="322"/>
      <c r="E17" s="172">
        <f>SUM(E15:E16)</f>
        <v>8</v>
      </c>
      <c r="I17" s="747"/>
      <c r="J17" s="736" t="s">
        <v>321</v>
      </c>
      <c r="K17" s="740"/>
      <c r="L17" s="743"/>
      <c r="M17" s="381">
        <f t="shared" ref="M17:V17" si="1">SUM(M15+M16)</f>
        <v>30000</v>
      </c>
      <c r="N17" s="909">
        <f t="shared" si="1"/>
        <v>90000</v>
      </c>
      <c r="O17" s="381">
        <f t="shared" si="1"/>
        <v>30000</v>
      </c>
      <c r="P17" s="381">
        <f t="shared" si="1"/>
        <v>60000</v>
      </c>
      <c r="Q17" s="381">
        <f t="shared" si="1"/>
        <v>30000</v>
      </c>
      <c r="R17" s="381">
        <f t="shared" si="1"/>
        <v>90000</v>
      </c>
      <c r="S17" s="381">
        <f t="shared" si="1"/>
        <v>30000</v>
      </c>
      <c r="T17" s="381">
        <f t="shared" si="1"/>
        <v>60000</v>
      </c>
      <c r="U17" s="381">
        <f t="shared" si="1"/>
        <v>30000</v>
      </c>
      <c r="V17" s="381">
        <f t="shared" si="1"/>
        <v>120000</v>
      </c>
      <c r="W17" s="381">
        <f>SUM(W15+W16)</f>
        <v>30000</v>
      </c>
      <c r="X17" s="381">
        <f>SUM(X15+X16)</f>
        <v>0</v>
      </c>
      <c r="Y17" s="381">
        <f>SUM(Y15+Y16)</f>
        <v>90000</v>
      </c>
      <c r="Z17" s="381">
        <f>SUM(Z15+Z16)</f>
        <v>0</v>
      </c>
      <c r="AA17" s="381">
        <f>SUM(AA15+AA16)</f>
        <v>0</v>
      </c>
    </row>
    <row r="18" spans="1:27" s="382" customFormat="1" ht="25.15" customHeight="1" x14ac:dyDescent="0.2">
      <c r="A18" s="245"/>
      <c r="B18" s="245"/>
      <c r="C18" s="245"/>
      <c r="D18" s="245"/>
      <c r="E18" s="245"/>
      <c r="F18" s="245"/>
      <c r="G18" s="319"/>
      <c r="H18" s="245"/>
      <c r="I18" s="748"/>
      <c r="J18" s="737" t="s">
        <v>327</v>
      </c>
      <c r="L18" s="744"/>
      <c r="M18" s="277">
        <f>SUM(M4:M12)</f>
        <v>30000</v>
      </c>
      <c r="N18" s="277">
        <f t="shared" ref="N18:AA18" si="2">SUM(N4:N12)</f>
        <v>90000</v>
      </c>
      <c r="O18" s="277">
        <f t="shared" si="2"/>
        <v>30000</v>
      </c>
      <c r="P18" s="277">
        <f t="shared" si="2"/>
        <v>60000</v>
      </c>
      <c r="Q18" s="277">
        <f t="shared" si="2"/>
        <v>30000</v>
      </c>
      <c r="R18" s="277">
        <f t="shared" si="2"/>
        <v>90000</v>
      </c>
      <c r="S18" s="277">
        <f t="shared" si="2"/>
        <v>30000</v>
      </c>
      <c r="T18" s="277">
        <f t="shared" si="2"/>
        <v>60000</v>
      </c>
      <c r="U18" s="277">
        <f t="shared" si="2"/>
        <v>30000</v>
      </c>
      <c r="V18" s="277">
        <f t="shared" si="2"/>
        <v>120000</v>
      </c>
      <c r="W18" s="277">
        <f t="shared" si="2"/>
        <v>30000</v>
      </c>
      <c r="X18" s="277">
        <f t="shared" si="2"/>
        <v>0</v>
      </c>
      <c r="Y18" s="277">
        <f t="shared" si="2"/>
        <v>90000</v>
      </c>
      <c r="Z18" s="277">
        <f t="shared" si="2"/>
        <v>0</v>
      </c>
      <c r="AA18" s="277">
        <f t="shared" si="2"/>
        <v>0</v>
      </c>
    </row>
    <row r="19" spans="1:27" s="245" customFormat="1" ht="25.15" customHeight="1" x14ac:dyDescent="0.2">
      <c r="A19" s="233"/>
      <c r="G19" s="319"/>
      <c r="H19" s="319"/>
      <c r="L19" s="271"/>
      <c r="M19" s="496">
        <f t="shared" ref="M19:AA19" si="3">M18-M17</f>
        <v>0</v>
      </c>
      <c r="N19" s="496">
        <f t="shared" si="3"/>
        <v>0</v>
      </c>
      <c r="O19" s="496">
        <f t="shared" si="3"/>
        <v>0</v>
      </c>
      <c r="P19" s="496">
        <f t="shared" si="3"/>
        <v>0</v>
      </c>
      <c r="Q19" s="496">
        <f t="shared" si="3"/>
        <v>0</v>
      </c>
      <c r="R19" s="496">
        <f t="shared" si="3"/>
        <v>0</v>
      </c>
      <c r="S19" s="496">
        <f t="shared" si="3"/>
        <v>0</v>
      </c>
      <c r="T19" s="496">
        <f t="shared" si="3"/>
        <v>0</v>
      </c>
      <c r="U19" s="496">
        <f t="shared" si="3"/>
        <v>0</v>
      </c>
      <c r="V19" s="496">
        <f t="shared" si="3"/>
        <v>0</v>
      </c>
      <c r="W19" s="496">
        <f t="shared" si="3"/>
        <v>0</v>
      </c>
      <c r="X19" s="496">
        <f t="shared" si="3"/>
        <v>0</v>
      </c>
      <c r="Y19" s="496">
        <f t="shared" si="3"/>
        <v>0</v>
      </c>
      <c r="Z19" s="496">
        <f t="shared" si="3"/>
        <v>0</v>
      </c>
      <c r="AA19" s="496">
        <f t="shared" si="3"/>
        <v>0</v>
      </c>
    </row>
    <row r="20" spans="1:27" s="245" customFormat="1" ht="25.15" customHeight="1" x14ac:dyDescent="0.2">
      <c r="A20" s="332"/>
      <c r="B20" s="333" t="s">
        <v>188</v>
      </c>
      <c r="C20" s="334"/>
      <c r="D20" s="335" t="s">
        <v>1</v>
      </c>
      <c r="E20" s="336" t="s">
        <v>349</v>
      </c>
      <c r="F20" s="337" t="s">
        <v>379</v>
      </c>
      <c r="G20" s="338" t="s">
        <v>249</v>
      </c>
      <c r="H20" s="339" t="s">
        <v>1</v>
      </c>
      <c r="I20" s="325"/>
      <c r="J20" s="340" t="s">
        <v>365</v>
      </c>
      <c r="K20" s="267" t="s">
        <v>365</v>
      </c>
      <c r="L20" s="331"/>
      <c r="M20" s="496"/>
      <c r="N20" s="889"/>
      <c r="O20" s="298"/>
      <c r="P20" s="298"/>
      <c r="Q20" s="298"/>
      <c r="R20" s="298"/>
      <c r="S20" s="298"/>
      <c r="T20" s="298"/>
      <c r="U20" s="298"/>
    </row>
    <row r="21" spans="1:27" s="245" customFormat="1" ht="25.15" customHeight="1" x14ac:dyDescent="0.2">
      <c r="A21" s="341"/>
      <c r="B21" s="342" t="s">
        <v>248</v>
      </c>
      <c r="C21" s="343"/>
      <c r="D21" s="260"/>
      <c r="E21" s="269" t="s">
        <v>323</v>
      </c>
      <c r="F21" s="441" t="s">
        <v>266</v>
      </c>
      <c r="G21" s="270" t="s">
        <v>394</v>
      </c>
      <c r="H21" s="260"/>
      <c r="I21" s="325"/>
      <c r="J21" s="328" t="s">
        <v>367</v>
      </c>
      <c r="K21" s="327" t="s">
        <v>445</v>
      </c>
      <c r="L21" s="399"/>
      <c r="M21" s="496"/>
      <c r="N21" s="889"/>
      <c r="O21" s="298"/>
      <c r="P21" s="298"/>
      <c r="Q21" s="298"/>
      <c r="R21" s="298"/>
      <c r="S21" s="298"/>
      <c r="T21" s="298"/>
      <c r="U21" s="298"/>
    </row>
    <row r="22" spans="1:27" s="245" customFormat="1" ht="25.15" customHeight="1" x14ac:dyDescent="0.2">
      <c r="A22" s="344"/>
      <c r="B22" s="345" t="s">
        <v>180</v>
      </c>
      <c r="C22" s="346"/>
      <c r="D22" s="347"/>
      <c r="E22" s="348" t="s">
        <v>324</v>
      </c>
      <c r="F22" s="349" t="s">
        <v>266</v>
      </c>
      <c r="G22" s="349" t="s">
        <v>394</v>
      </c>
      <c r="H22" s="350"/>
      <c r="I22" s="325"/>
      <c r="J22" s="326" t="s">
        <v>368</v>
      </c>
      <c r="K22" s="351" t="s">
        <v>446</v>
      </c>
      <c r="L22" s="331"/>
      <c r="M22" s="496"/>
      <c r="N22" s="889"/>
      <c r="O22" s="298"/>
      <c r="P22" s="298"/>
      <c r="Q22" s="298"/>
      <c r="R22" s="298"/>
      <c r="S22" s="298"/>
      <c r="T22" s="298"/>
      <c r="U22" s="298"/>
    </row>
    <row r="23" spans="1:27" s="245" customFormat="1" ht="25.15" customHeight="1" x14ac:dyDescent="0.2">
      <c r="A23" s="352"/>
      <c r="B23" s="353" t="s">
        <v>395</v>
      </c>
      <c r="C23" s="354"/>
      <c r="D23" s="266"/>
      <c r="E23" s="355"/>
      <c r="F23" s="355" t="s">
        <v>322</v>
      </c>
      <c r="G23" s="356"/>
      <c r="H23" s="263"/>
      <c r="I23" s="325"/>
      <c r="J23" s="357" t="s">
        <v>369</v>
      </c>
      <c r="K23" s="329" t="s">
        <v>447</v>
      </c>
      <c r="L23" s="402"/>
      <c r="M23" s="496"/>
      <c r="N23" s="889"/>
      <c r="O23" s="298"/>
      <c r="P23" s="298"/>
      <c r="Q23" s="298"/>
      <c r="R23" s="298"/>
      <c r="S23" s="298"/>
      <c r="T23" s="298"/>
      <c r="U23" s="298"/>
    </row>
    <row r="24" spans="1:27" s="245" customFormat="1" ht="25.15" customHeight="1" x14ac:dyDescent="0.2">
      <c r="A24" s="358"/>
      <c r="B24" s="359" t="s">
        <v>187</v>
      </c>
      <c r="C24" s="360"/>
      <c r="D24" s="361"/>
      <c r="E24" s="362"/>
      <c r="F24" s="362" t="s">
        <v>378</v>
      </c>
      <c r="G24" s="363"/>
      <c r="H24" s="364"/>
      <c r="I24" s="325"/>
      <c r="J24" s="365" t="s">
        <v>443</v>
      </c>
      <c r="K24" s="366" t="s">
        <v>448</v>
      </c>
      <c r="L24" s="403"/>
      <c r="M24" s="496"/>
      <c r="N24" s="889"/>
      <c r="O24" s="298"/>
      <c r="P24" s="298"/>
      <c r="Q24" s="298"/>
      <c r="R24" s="298"/>
      <c r="S24" s="298"/>
      <c r="T24" s="298"/>
      <c r="U24" s="298"/>
    </row>
    <row r="25" spans="1:27" s="245" customFormat="1" ht="25.15" customHeight="1" x14ac:dyDescent="0.2">
      <c r="A25" s="332"/>
      <c r="B25" s="333"/>
      <c r="C25" s="334"/>
      <c r="D25" s="299"/>
      <c r="E25" s="317"/>
      <c r="F25" s="367"/>
      <c r="G25" s="367"/>
      <c r="H25" s="301"/>
      <c r="I25" s="325"/>
      <c r="J25" s="368" t="s">
        <v>444</v>
      </c>
      <c r="K25" s="369" t="s">
        <v>220</v>
      </c>
      <c r="L25" s="399"/>
      <c r="M25" s="496"/>
      <c r="N25" s="889"/>
      <c r="O25" s="298"/>
      <c r="P25" s="298"/>
      <c r="Q25" s="298"/>
      <c r="R25" s="298"/>
      <c r="S25" s="298"/>
      <c r="T25" s="298"/>
      <c r="U25" s="298"/>
    </row>
    <row r="26" spans="1:27" s="245" customFormat="1" ht="19.899999999999999" customHeight="1" x14ac:dyDescent="0.2">
      <c r="A26" s="384"/>
      <c r="C26" s="296"/>
      <c r="D26" s="296"/>
      <c r="G26" s="319"/>
      <c r="H26" s="319"/>
      <c r="L26" s="271"/>
      <c r="M26" s="496"/>
      <c r="N26" s="889"/>
      <c r="O26" s="298"/>
      <c r="P26" s="298"/>
      <c r="Q26" s="298"/>
    </row>
    <row r="27" spans="1:27" s="286" customFormat="1" ht="19.899999999999999" customHeight="1" x14ac:dyDescent="0.2">
      <c r="A27" s="383"/>
      <c r="B27" s="283"/>
      <c r="C27" s="283"/>
      <c r="D27" s="283"/>
      <c r="E27" s="283"/>
      <c r="F27" s="283"/>
      <c r="G27" s="285"/>
      <c r="H27" s="285"/>
      <c r="I27" s="283"/>
      <c r="J27" s="283"/>
      <c r="K27" s="283"/>
      <c r="L27" s="401"/>
      <c r="M27" s="826"/>
      <c r="N27" s="894"/>
      <c r="S27" s="283"/>
    </row>
    <row r="28" spans="1:27" s="286" customFormat="1" ht="19.899999999999999" customHeight="1" x14ac:dyDescent="0.2">
      <c r="A28" s="383"/>
      <c r="B28" s="283"/>
      <c r="C28" s="283"/>
      <c r="D28" s="283"/>
      <c r="E28" s="283"/>
      <c r="F28" s="283"/>
      <c r="G28" s="285"/>
      <c r="H28" s="285"/>
      <c r="I28" s="283"/>
      <c r="J28" s="283"/>
      <c r="K28" s="283"/>
      <c r="L28" s="401"/>
      <c r="M28" s="826"/>
      <c r="N28" s="894"/>
      <c r="S28" s="283"/>
    </row>
    <row r="29" spans="1:27" s="286" customFormat="1" ht="24.95" customHeight="1" x14ac:dyDescent="0.2">
      <c r="A29" s="383"/>
      <c r="B29" s="283"/>
      <c r="C29" s="283"/>
      <c r="D29" s="283"/>
      <c r="E29" s="283"/>
      <c r="F29" s="283"/>
      <c r="G29" s="285"/>
      <c r="H29" s="285"/>
      <c r="I29" s="283"/>
      <c r="J29" s="283"/>
      <c r="K29" s="283"/>
      <c r="L29" s="401"/>
      <c r="M29" s="826"/>
      <c r="N29" s="894"/>
      <c r="S29" s="283"/>
    </row>
    <row r="30" spans="1:27" s="286" customFormat="1" ht="24.95" customHeight="1" x14ac:dyDescent="0.2">
      <c r="A30" s="383"/>
      <c r="B30" s="283"/>
      <c r="C30" s="283"/>
      <c r="D30" s="283"/>
      <c r="E30" s="283"/>
      <c r="F30" s="283"/>
      <c r="G30" s="285"/>
      <c r="H30" s="285"/>
      <c r="I30" s="283"/>
      <c r="J30" s="283"/>
      <c r="K30" s="283"/>
      <c r="L30" s="401"/>
      <c r="M30" s="826"/>
      <c r="N30" s="894"/>
      <c r="S30" s="283"/>
    </row>
    <row r="31" spans="1:27" s="286" customFormat="1" ht="24.95" customHeight="1" x14ac:dyDescent="0.2">
      <c r="A31" s="383"/>
      <c r="B31" s="283"/>
      <c r="C31" s="283"/>
      <c r="D31" s="283"/>
      <c r="E31" s="283"/>
      <c r="F31" s="283"/>
      <c r="G31" s="285"/>
      <c r="H31" s="285"/>
      <c r="I31" s="283"/>
      <c r="J31" s="283"/>
      <c r="K31" s="283"/>
      <c r="L31" s="401"/>
      <c r="M31" s="826"/>
      <c r="N31" s="894"/>
      <c r="S31" s="283"/>
    </row>
    <row r="32" spans="1:27" s="286" customFormat="1" ht="24.95" customHeight="1" x14ac:dyDescent="0.2">
      <c r="A32" s="383"/>
      <c r="B32" s="283"/>
      <c r="C32" s="283"/>
      <c r="D32" s="283"/>
      <c r="E32" s="283"/>
      <c r="F32" s="283"/>
      <c r="G32" s="285"/>
      <c r="H32" s="285"/>
      <c r="I32" s="283"/>
      <c r="J32" s="283"/>
      <c r="K32" s="283"/>
      <c r="L32" s="401"/>
      <c r="M32" s="826"/>
      <c r="N32" s="894"/>
      <c r="S32" s="283"/>
    </row>
    <row r="33" spans="1:19" s="286" customFormat="1" ht="24.95" customHeight="1" x14ac:dyDescent="0.2">
      <c r="A33" s="383"/>
      <c r="B33" s="283"/>
      <c r="C33" s="283"/>
      <c r="D33" s="283"/>
      <c r="E33" s="283"/>
      <c r="F33" s="283"/>
      <c r="G33" s="285"/>
      <c r="H33" s="285"/>
      <c r="I33" s="283"/>
      <c r="J33" s="283"/>
      <c r="K33" s="283"/>
      <c r="L33" s="401"/>
      <c r="M33" s="826"/>
      <c r="N33" s="894"/>
      <c r="S33" s="283"/>
    </row>
  </sheetData>
  <phoneticPr fontId="0" type="noConversion"/>
  <printOptions horizontalCentered="1" verticalCentered="1" gridLines="1"/>
  <pageMargins left="0.56999999999999995" right="0.57999999999999996" top="0.65" bottom="0.37" header="0.34" footer="0.33333333333333298"/>
  <pageSetup paperSize="5" scale="50" orientation="landscape" r:id="rId1"/>
  <headerFooter alignWithMargins="0">
    <oddHeader>&amp;L&amp;D&amp;R&amp;F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BJ119"/>
  <sheetViews>
    <sheetView showOutlineSymbols="0" view="pageBreakPreview" topLeftCell="A77" zoomScale="61" zoomScaleNormal="100" zoomScaleSheetLayoutView="61" workbookViewId="0">
      <selection activeCell="T21" sqref="T21"/>
    </sheetView>
  </sheetViews>
  <sheetFormatPr defaultColWidth="9.140625" defaultRowHeight="24.95" customHeight="1" x14ac:dyDescent="0.2"/>
  <cols>
    <col min="1" max="2" width="8.5703125" style="19" customWidth="1"/>
    <col min="3" max="3" width="31.140625" style="162" customWidth="1"/>
    <col min="4" max="4" width="19.7109375" style="162" customWidth="1"/>
    <col min="5" max="5" width="9.28515625" style="19" customWidth="1"/>
    <col min="6" max="6" width="11.140625" style="41" customWidth="1"/>
    <col min="7" max="7" width="10.5703125" style="41" customWidth="1"/>
    <col min="8" max="8" width="12.42578125" style="41" customWidth="1"/>
    <col min="9" max="9" width="15" style="19" customWidth="1"/>
    <col min="10" max="10" width="17.85546875" style="19" customWidth="1"/>
    <col min="11" max="11" width="13.85546875" style="19" customWidth="1"/>
    <col min="12" max="12" width="24" style="422" customWidth="1"/>
    <col min="13" max="13" width="16.7109375" style="391" customWidth="1"/>
    <col min="14" max="14" width="16.7109375" style="878" customWidth="1"/>
    <col min="15" max="27" width="12.7109375" style="20" customWidth="1"/>
    <col min="28" max="16384" width="9.140625" style="19"/>
  </cols>
  <sheetData>
    <row r="1" spans="1:27" s="24" customFormat="1" ht="30" customHeight="1" x14ac:dyDescent="0.2">
      <c r="A1" s="25"/>
      <c r="C1" s="707" t="s">
        <v>31</v>
      </c>
      <c r="D1" s="53"/>
      <c r="E1" s="58">
        <v>320</v>
      </c>
      <c r="F1" s="38"/>
      <c r="G1" s="38"/>
      <c r="H1" s="38"/>
      <c r="L1" s="411"/>
      <c r="M1" s="388"/>
      <c r="N1" s="911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s="233" customFormat="1" ht="20.100000000000001" customHeight="1" x14ac:dyDescent="0.2">
      <c r="A2" s="232" t="s">
        <v>2</v>
      </c>
      <c r="B2" s="233" t="s">
        <v>19</v>
      </c>
      <c r="C2" s="236" t="s">
        <v>21</v>
      </c>
      <c r="D2" s="308" t="s">
        <v>8</v>
      </c>
      <c r="E2" s="236" t="s">
        <v>0</v>
      </c>
      <c r="F2" s="236" t="s">
        <v>18</v>
      </c>
      <c r="G2" s="237" t="s">
        <v>3</v>
      </c>
      <c r="H2" s="39" t="s">
        <v>91</v>
      </c>
      <c r="I2" s="236" t="s">
        <v>22</v>
      </c>
      <c r="J2" s="238" t="s">
        <v>22</v>
      </c>
      <c r="K2" s="238" t="s">
        <v>451</v>
      </c>
      <c r="L2" s="408" t="s">
        <v>473</v>
      </c>
      <c r="M2" s="399" t="s">
        <v>24</v>
      </c>
      <c r="N2" s="885" t="s">
        <v>25</v>
      </c>
      <c r="O2" s="238" t="s">
        <v>26</v>
      </c>
      <c r="P2" s="238" t="s">
        <v>27</v>
      </c>
      <c r="Q2" s="238" t="s">
        <v>28</v>
      </c>
      <c r="R2" s="238" t="s">
        <v>127</v>
      </c>
      <c r="S2" s="238" t="s">
        <v>156</v>
      </c>
      <c r="T2" s="238" t="s">
        <v>210</v>
      </c>
      <c r="U2" s="238" t="s">
        <v>211</v>
      </c>
      <c r="V2" s="238" t="s">
        <v>212</v>
      </c>
      <c r="W2" s="238" t="s">
        <v>551</v>
      </c>
      <c r="X2" s="238" t="s">
        <v>552</v>
      </c>
      <c r="Y2" s="238" t="s">
        <v>553</v>
      </c>
      <c r="Z2" s="238" t="s">
        <v>554</v>
      </c>
      <c r="AA2" s="238" t="s">
        <v>555</v>
      </c>
    </row>
    <row r="3" spans="1:27" s="233" customFormat="1" ht="20.100000000000001" customHeight="1" x14ac:dyDescent="0.2">
      <c r="A3" s="232" t="s">
        <v>20</v>
      </c>
      <c r="B3" s="233" t="s">
        <v>20</v>
      </c>
      <c r="C3" s="236" t="s">
        <v>122</v>
      </c>
      <c r="D3" s="308" t="s">
        <v>17</v>
      </c>
      <c r="E3" s="236"/>
      <c r="F3" s="236"/>
      <c r="G3" s="237"/>
      <c r="H3" s="39" t="s">
        <v>488</v>
      </c>
      <c r="I3" s="236" t="s">
        <v>23</v>
      </c>
      <c r="J3" s="238" t="s">
        <v>363</v>
      </c>
      <c r="K3" s="238" t="s">
        <v>450</v>
      </c>
      <c r="L3" s="408"/>
      <c r="M3" s="399"/>
      <c r="N3" s="885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</row>
    <row r="4" spans="1:27" s="245" customFormat="1" ht="30" customHeight="1" x14ac:dyDescent="0.2">
      <c r="A4" s="239" t="s">
        <v>53</v>
      </c>
      <c r="B4" s="240">
        <v>9814</v>
      </c>
      <c r="C4" s="241" t="s">
        <v>692</v>
      </c>
      <c r="D4" s="242" t="s">
        <v>10</v>
      </c>
      <c r="E4" s="239">
        <v>2015</v>
      </c>
      <c r="F4" s="240">
        <v>457</v>
      </c>
      <c r="G4" s="240" t="s">
        <v>220</v>
      </c>
      <c r="H4" s="243" t="s">
        <v>158</v>
      </c>
      <c r="I4" s="442" t="s">
        <v>5</v>
      </c>
      <c r="J4" s="219" t="s">
        <v>367</v>
      </c>
      <c r="K4" s="110" t="s">
        <v>446</v>
      </c>
      <c r="L4" s="414"/>
      <c r="M4" s="497"/>
      <c r="N4" s="880"/>
      <c r="O4" s="244"/>
      <c r="P4" s="244"/>
      <c r="Q4" s="244"/>
      <c r="R4" s="244"/>
      <c r="S4" s="244"/>
      <c r="T4" s="244">
        <v>35000</v>
      </c>
      <c r="U4" s="244"/>
      <c r="V4" s="244"/>
      <c r="W4" s="244">
        <v>3000</v>
      </c>
      <c r="X4" s="244"/>
      <c r="Y4" s="244"/>
      <c r="Z4" s="244"/>
      <c r="AA4" s="244"/>
    </row>
    <row r="5" spans="1:27" s="245" customFormat="1" ht="30" customHeight="1" x14ac:dyDescent="0.2">
      <c r="A5" s="239">
        <v>102</v>
      </c>
      <c r="B5" s="240">
        <v>6685</v>
      </c>
      <c r="C5" s="241" t="s">
        <v>202</v>
      </c>
      <c r="D5" s="242" t="s">
        <v>10</v>
      </c>
      <c r="E5" s="239">
        <v>2005</v>
      </c>
      <c r="F5" s="240">
        <v>2003</v>
      </c>
      <c r="G5" s="515" t="s">
        <v>661</v>
      </c>
      <c r="H5" s="243">
        <v>674</v>
      </c>
      <c r="I5" s="442" t="s">
        <v>5</v>
      </c>
      <c r="J5" s="219" t="s">
        <v>367</v>
      </c>
      <c r="K5" s="110" t="s">
        <v>446</v>
      </c>
      <c r="L5" s="414" t="s">
        <v>659</v>
      </c>
      <c r="M5" s="497">
        <v>30000</v>
      </c>
      <c r="N5" s="880"/>
      <c r="O5" s="244"/>
      <c r="P5" s="244"/>
      <c r="Q5" s="244"/>
      <c r="R5" s="244"/>
      <c r="S5" s="244"/>
      <c r="T5" s="244"/>
      <c r="U5" s="244"/>
      <c r="V5" s="244"/>
      <c r="W5" s="244"/>
      <c r="X5" s="244">
        <v>30000</v>
      </c>
      <c r="Y5" s="244"/>
      <c r="Z5" s="244"/>
      <c r="AA5" s="244"/>
    </row>
    <row r="6" spans="1:27" s="245" customFormat="1" ht="30" customHeight="1" x14ac:dyDescent="0.2">
      <c r="A6" s="239">
        <v>103</v>
      </c>
      <c r="B6" s="240">
        <v>8495</v>
      </c>
      <c r="C6" s="241" t="s">
        <v>202</v>
      </c>
      <c r="D6" s="242" t="s">
        <v>10</v>
      </c>
      <c r="E6" s="239">
        <v>2006</v>
      </c>
      <c r="F6" s="240">
        <v>8402</v>
      </c>
      <c r="G6" s="240" t="s">
        <v>220</v>
      </c>
      <c r="H6" s="243">
        <v>822</v>
      </c>
      <c r="I6" s="442" t="s">
        <v>5</v>
      </c>
      <c r="J6" s="218" t="s">
        <v>365</v>
      </c>
      <c r="K6" s="110" t="s">
        <v>446</v>
      </c>
      <c r="L6" s="414" t="s">
        <v>659</v>
      </c>
      <c r="M6" s="497">
        <v>30000</v>
      </c>
      <c r="N6" s="880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</row>
    <row r="7" spans="1:27" s="245" customFormat="1" ht="30" customHeight="1" x14ac:dyDescent="0.2">
      <c r="A7" s="239">
        <v>104</v>
      </c>
      <c r="B7" s="240">
        <v>6037</v>
      </c>
      <c r="C7" s="241" t="s">
        <v>159</v>
      </c>
      <c r="D7" s="242" t="s">
        <v>160</v>
      </c>
      <c r="E7" s="239">
        <v>2002</v>
      </c>
      <c r="F7" s="240">
        <v>6893</v>
      </c>
      <c r="G7" s="240" t="s">
        <v>220</v>
      </c>
      <c r="H7" s="243">
        <v>222</v>
      </c>
      <c r="I7" s="442" t="s">
        <v>5</v>
      </c>
      <c r="J7" s="220" t="s">
        <v>368</v>
      </c>
      <c r="K7" s="110" t="s">
        <v>446</v>
      </c>
      <c r="L7" s="414"/>
      <c r="M7" s="497"/>
      <c r="N7" s="880">
        <v>45000</v>
      </c>
      <c r="O7" s="244"/>
      <c r="P7" s="244"/>
      <c r="Q7" s="244"/>
      <c r="R7" s="244"/>
      <c r="S7" s="244"/>
      <c r="T7" s="244"/>
      <c r="U7" s="244"/>
      <c r="V7" s="244"/>
      <c r="W7" s="244"/>
      <c r="X7" s="244">
        <v>45000</v>
      </c>
      <c r="Y7" s="244"/>
      <c r="Z7" s="244"/>
      <c r="AA7" s="244"/>
    </row>
    <row r="8" spans="1:27" s="245" customFormat="1" ht="30" customHeight="1" x14ac:dyDescent="0.2">
      <c r="A8" s="239">
        <v>110</v>
      </c>
      <c r="B8" s="240">
        <v>9650</v>
      </c>
      <c r="C8" s="241" t="s">
        <v>574</v>
      </c>
      <c r="D8" s="242" t="s">
        <v>69</v>
      </c>
      <c r="E8" s="239">
        <v>2013</v>
      </c>
      <c r="F8" s="240">
        <v>1349</v>
      </c>
      <c r="G8" s="240"/>
      <c r="H8" s="243">
        <v>462</v>
      </c>
      <c r="I8" s="442" t="s">
        <v>5</v>
      </c>
      <c r="J8" s="218" t="s">
        <v>365</v>
      </c>
      <c r="K8" s="110" t="s">
        <v>446</v>
      </c>
      <c r="L8" s="497"/>
      <c r="M8" s="497"/>
      <c r="N8" s="880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</row>
    <row r="9" spans="1:27" s="245" customFormat="1" ht="30" customHeight="1" x14ac:dyDescent="0.2">
      <c r="A9" s="239">
        <v>111</v>
      </c>
      <c r="B9" s="240">
        <v>8194</v>
      </c>
      <c r="C9" s="241" t="s">
        <v>362</v>
      </c>
      <c r="D9" s="242" t="s">
        <v>69</v>
      </c>
      <c r="E9" s="239">
        <v>2007</v>
      </c>
      <c r="F9" s="243">
        <v>5696</v>
      </c>
      <c r="G9" s="240" t="s">
        <v>220</v>
      </c>
      <c r="H9" s="243">
        <v>685</v>
      </c>
      <c r="I9" s="442" t="s">
        <v>5</v>
      </c>
      <c r="J9" s="218" t="s">
        <v>365</v>
      </c>
      <c r="K9" s="110" t="s">
        <v>446</v>
      </c>
      <c r="L9" s="415"/>
      <c r="M9" s="277"/>
      <c r="N9" s="880"/>
      <c r="O9" s="246"/>
      <c r="P9" s="246">
        <v>45000</v>
      </c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</row>
    <row r="10" spans="1:27" s="245" customFormat="1" ht="30" customHeight="1" x14ac:dyDescent="0.2">
      <c r="A10" s="239">
        <v>112</v>
      </c>
      <c r="B10" s="240">
        <v>8045</v>
      </c>
      <c r="C10" s="241" t="s">
        <v>88</v>
      </c>
      <c r="D10" s="242" t="s">
        <v>70</v>
      </c>
      <c r="E10" s="239">
        <v>2007</v>
      </c>
      <c r="F10" s="243">
        <v>5018</v>
      </c>
      <c r="G10" s="240" t="s">
        <v>220</v>
      </c>
      <c r="H10" s="243">
        <v>205</v>
      </c>
      <c r="I10" s="247" t="s">
        <v>90</v>
      </c>
      <c r="J10" s="219" t="s">
        <v>367</v>
      </c>
      <c r="K10" s="110" t="s">
        <v>446</v>
      </c>
      <c r="L10" s="414" t="s">
        <v>478</v>
      </c>
      <c r="M10" s="839"/>
      <c r="N10" s="880"/>
      <c r="O10" s="452"/>
      <c r="P10" s="452"/>
      <c r="Q10" s="452"/>
      <c r="R10" s="452" t="s">
        <v>1</v>
      </c>
      <c r="S10" s="452">
        <v>250000</v>
      </c>
      <c r="T10" s="452"/>
      <c r="U10" s="452"/>
      <c r="V10" s="452"/>
      <c r="W10" s="452"/>
      <c r="X10" s="452"/>
      <c r="Y10" s="452"/>
      <c r="Z10" s="452">
        <v>250000</v>
      </c>
      <c r="AA10" s="452"/>
    </row>
    <row r="11" spans="1:27" s="245" customFormat="1" ht="30" customHeight="1" x14ac:dyDescent="0.2">
      <c r="A11" s="239">
        <v>113</v>
      </c>
      <c r="B11" s="240">
        <v>8049</v>
      </c>
      <c r="C11" s="241" t="s">
        <v>88</v>
      </c>
      <c r="D11" s="242" t="s">
        <v>70</v>
      </c>
      <c r="E11" s="239">
        <v>2007</v>
      </c>
      <c r="F11" s="243">
        <v>4339</v>
      </c>
      <c r="G11" s="240" t="s">
        <v>220</v>
      </c>
      <c r="H11" s="243">
        <v>342</v>
      </c>
      <c r="I11" s="247" t="s">
        <v>90</v>
      </c>
      <c r="J11" s="219" t="s">
        <v>367</v>
      </c>
      <c r="K11" s="110" t="s">
        <v>446</v>
      </c>
      <c r="L11" s="414" t="s">
        <v>478</v>
      </c>
      <c r="M11" s="839"/>
      <c r="N11" s="880"/>
      <c r="O11" s="452"/>
      <c r="P11" s="452"/>
      <c r="Q11" s="452"/>
      <c r="R11" s="452" t="s">
        <v>1</v>
      </c>
      <c r="S11" s="452">
        <v>250000</v>
      </c>
      <c r="T11" s="452"/>
      <c r="U11" s="452"/>
      <c r="V11" s="452"/>
      <c r="W11" s="452"/>
      <c r="X11" s="452"/>
      <c r="Y11" s="452"/>
      <c r="Z11" s="452">
        <v>250000</v>
      </c>
      <c r="AA11" s="452"/>
    </row>
    <row r="12" spans="1:27" s="245" customFormat="1" ht="30" customHeight="1" x14ac:dyDescent="0.2">
      <c r="A12" s="239">
        <v>115</v>
      </c>
      <c r="B12" s="240">
        <v>8113</v>
      </c>
      <c r="C12" s="241" t="s">
        <v>88</v>
      </c>
      <c r="D12" s="242" t="s">
        <v>70</v>
      </c>
      <c r="E12" s="239">
        <v>2012</v>
      </c>
      <c r="F12" s="243">
        <v>550</v>
      </c>
      <c r="G12" s="240"/>
      <c r="H12" s="243">
        <v>105</v>
      </c>
      <c r="I12" s="247" t="s">
        <v>90</v>
      </c>
      <c r="J12" s="219" t="s">
        <v>367</v>
      </c>
      <c r="K12" s="110" t="s">
        <v>446</v>
      </c>
      <c r="L12" s="414" t="s">
        <v>478</v>
      </c>
      <c r="M12" s="839"/>
      <c r="N12" s="880"/>
      <c r="O12" s="452"/>
      <c r="P12" s="452"/>
      <c r="Q12" s="452">
        <v>250000</v>
      </c>
      <c r="R12" s="452"/>
      <c r="S12" s="452"/>
      <c r="T12" s="452"/>
      <c r="U12" s="452"/>
      <c r="V12" s="452"/>
      <c r="W12" s="452"/>
      <c r="X12" s="452"/>
      <c r="Y12" s="452"/>
      <c r="Z12" s="452"/>
      <c r="AA12" s="452"/>
    </row>
    <row r="13" spans="1:27" s="245" customFormat="1" ht="30" customHeight="1" x14ac:dyDescent="0.2">
      <c r="A13" s="239">
        <v>116</v>
      </c>
      <c r="B13" s="240">
        <v>8014</v>
      </c>
      <c r="C13" s="241" t="s">
        <v>88</v>
      </c>
      <c r="D13" s="242" t="s">
        <v>70</v>
      </c>
      <c r="E13" s="239">
        <v>2006</v>
      </c>
      <c r="F13" s="243">
        <v>5067</v>
      </c>
      <c r="G13" s="240" t="s">
        <v>220</v>
      </c>
      <c r="H13" s="243">
        <v>101</v>
      </c>
      <c r="I13" s="247" t="s">
        <v>90</v>
      </c>
      <c r="J13" s="219" t="s">
        <v>367</v>
      </c>
      <c r="K13" s="110" t="s">
        <v>446</v>
      </c>
      <c r="L13" s="414" t="s">
        <v>478</v>
      </c>
      <c r="M13" s="839"/>
      <c r="N13" s="880"/>
      <c r="O13" s="452">
        <v>250000</v>
      </c>
      <c r="P13" s="452"/>
      <c r="Q13" s="452"/>
      <c r="R13" s="452"/>
      <c r="S13" s="452" t="s">
        <v>1</v>
      </c>
      <c r="T13" s="452"/>
      <c r="U13" s="452"/>
      <c r="V13" s="452"/>
      <c r="W13" s="452"/>
      <c r="X13" s="452"/>
      <c r="Y13" s="452">
        <v>250000</v>
      </c>
      <c r="Z13" s="452"/>
      <c r="AA13" s="452"/>
    </row>
    <row r="14" spans="1:27" s="245" customFormat="1" ht="30" customHeight="1" x14ac:dyDescent="0.2">
      <c r="A14" s="239">
        <v>117</v>
      </c>
      <c r="B14" s="240">
        <v>8094</v>
      </c>
      <c r="C14" s="241" t="s">
        <v>510</v>
      </c>
      <c r="D14" s="242" t="s">
        <v>70</v>
      </c>
      <c r="E14" s="239">
        <v>2009</v>
      </c>
      <c r="F14" s="243">
        <v>3541</v>
      </c>
      <c r="G14" s="240"/>
      <c r="H14" s="243">
        <v>761</v>
      </c>
      <c r="I14" s="247" t="s">
        <v>90</v>
      </c>
      <c r="J14" s="219" t="s">
        <v>367</v>
      </c>
      <c r="K14" s="110" t="s">
        <v>446</v>
      </c>
      <c r="L14" s="414" t="s">
        <v>478</v>
      </c>
      <c r="M14" s="271"/>
      <c r="N14" s="880"/>
      <c r="O14" s="452"/>
      <c r="P14" s="452">
        <v>250000</v>
      </c>
      <c r="Q14" s="452"/>
      <c r="R14" s="452"/>
      <c r="S14" s="452"/>
      <c r="T14" s="452">
        <v>250000</v>
      </c>
      <c r="U14" s="452"/>
      <c r="V14" s="452"/>
      <c r="W14" s="452"/>
      <c r="X14" s="452"/>
      <c r="Y14" s="452"/>
      <c r="Z14" s="452"/>
      <c r="AA14" s="452">
        <v>250000</v>
      </c>
    </row>
    <row r="15" spans="1:27" s="245" customFormat="1" ht="30" customHeight="1" x14ac:dyDescent="0.2">
      <c r="A15" s="239">
        <v>118</v>
      </c>
      <c r="B15" s="240">
        <v>9620</v>
      </c>
      <c r="C15" s="241" t="s">
        <v>572</v>
      </c>
      <c r="D15" s="242" t="s">
        <v>70</v>
      </c>
      <c r="E15" s="239">
        <v>2013</v>
      </c>
      <c r="F15" s="243">
        <v>1259</v>
      </c>
      <c r="G15" s="240"/>
      <c r="H15" s="243">
        <v>658</v>
      </c>
      <c r="I15" s="247" t="s">
        <v>90</v>
      </c>
      <c r="J15" s="218" t="s">
        <v>365</v>
      </c>
      <c r="K15" s="110" t="s">
        <v>446</v>
      </c>
      <c r="L15" s="414" t="s">
        <v>478</v>
      </c>
      <c r="M15" s="839"/>
      <c r="N15" s="880"/>
      <c r="O15" s="452"/>
      <c r="P15" s="452"/>
      <c r="Q15" s="452">
        <v>250000</v>
      </c>
      <c r="R15" s="452"/>
      <c r="S15" s="452"/>
      <c r="T15" s="452"/>
      <c r="U15" s="452"/>
      <c r="V15" s="452"/>
      <c r="W15" s="452">
        <v>250000</v>
      </c>
      <c r="X15" s="452"/>
      <c r="Y15" s="452"/>
      <c r="Z15" s="452"/>
      <c r="AA15" s="452"/>
    </row>
    <row r="16" spans="1:27" s="245" customFormat="1" ht="30" customHeight="1" x14ac:dyDescent="0.2">
      <c r="A16" s="239">
        <v>120</v>
      </c>
      <c r="B16" s="240">
        <v>6689</v>
      </c>
      <c r="C16" s="241" t="s">
        <v>238</v>
      </c>
      <c r="D16" s="242" t="s">
        <v>70</v>
      </c>
      <c r="E16" s="239">
        <v>2005</v>
      </c>
      <c r="F16" s="243">
        <v>2876</v>
      </c>
      <c r="G16" s="240" t="s">
        <v>220</v>
      </c>
      <c r="H16" s="243">
        <v>118</v>
      </c>
      <c r="I16" s="247" t="s">
        <v>90</v>
      </c>
      <c r="J16" s="219" t="s">
        <v>367</v>
      </c>
      <c r="K16" s="110" t="s">
        <v>446</v>
      </c>
      <c r="L16" s="414" t="s">
        <v>586</v>
      </c>
      <c r="M16" s="839"/>
      <c r="N16" s="880"/>
      <c r="O16" s="452"/>
      <c r="P16" s="452"/>
      <c r="Q16" s="452"/>
      <c r="R16" s="452">
        <v>250000</v>
      </c>
      <c r="S16" s="452"/>
      <c r="T16" s="452"/>
      <c r="U16" s="452"/>
      <c r="V16" s="452"/>
      <c r="W16" s="452"/>
      <c r="X16" s="452"/>
      <c r="Y16" s="452"/>
      <c r="Z16" s="452"/>
      <c r="AA16" s="452"/>
    </row>
    <row r="17" spans="1:28" s="1" customFormat="1" ht="30" customHeight="1" x14ac:dyDescent="0.2">
      <c r="A17" s="12">
        <v>121</v>
      </c>
      <c r="B17" s="4">
        <v>6022</v>
      </c>
      <c r="C17" s="125" t="s">
        <v>166</v>
      </c>
      <c r="D17" s="125" t="s">
        <v>121</v>
      </c>
      <c r="E17" s="5">
        <v>2002</v>
      </c>
      <c r="F17" s="5">
        <v>7074</v>
      </c>
      <c r="G17" s="42" t="s">
        <v>1</v>
      </c>
      <c r="H17" s="9">
        <v>396</v>
      </c>
      <c r="I17" s="51" t="s">
        <v>511</v>
      </c>
      <c r="J17" s="219" t="s">
        <v>367</v>
      </c>
      <c r="K17" s="110" t="s">
        <v>446</v>
      </c>
      <c r="L17" s="398"/>
      <c r="M17" s="830"/>
      <c r="N17" s="880"/>
      <c r="O17" s="6"/>
      <c r="P17" s="6"/>
      <c r="Q17" s="6">
        <v>270000</v>
      </c>
      <c r="R17" s="6"/>
      <c r="S17" s="6"/>
      <c r="T17" s="6"/>
      <c r="U17" s="6"/>
      <c r="V17" s="44"/>
      <c r="W17" s="44"/>
      <c r="X17" s="44"/>
      <c r="Y17" s="44"/>
      <c r="Z17" s="44"/>
      <c r="AA17" s="44"/>
    </row>
    <row r="18" spans="1:28" s="245" customFormat="1" ht="30" customHeight="1" x14ac:dyDescent="0.2">
      <c r="A18" s="239">
        <v>122</v>
      </c>
      <c r="B18" s="240">
        <v>8492</v>
      </c>
      <c r="C18" s="241" t="s">
        <v>86</v>
      </c>
      <c r="D18" s="242" t="s">
        <v>71</v>
      </c>
      <c r="E18" s="239">
        <v>2006</v>
      </c>
      <c r="F18" s="243">
        <v>24545</v>
      </c>
      <c r="G18" s="240" t="s">
        <v>220</v>
      </c>
      <c r="H18" s="243">
        <v>616</v>
      </c>
      <c r="I18" s="247" t="s">
        <v>5</v>
      </c>
      <c r="J18" s="218" t="s">
        <v>365</v>
      </c>
      <c r="K18" s="110" t="s">
        <v>446</v>
      </c>
      <c r="L18" s="414"/>
      <c r="M18" s="277"/>
      <c r="N18" s="880"/>
      <c r="O18" s="246"/>
      <c r="P18" s="246"/>
      <c r="Q18" s="246">
        <v>225000</v>
      </c>
      <c r="R18" s="246"/>
      <c r="S18" s="246"/>
      <c r="T18" s="246"/>
      <c r="U18" s="246"/>
      <c r="V18" s="246"/>
      <c r="W18" s="246"/>
      <c r="X18" s="246"/>
      <c r="Y18" s="246"/>
      <c r="Z18" s="246"/>
      <c r="AA18" s="246"/>
    </row>
    <row r="19" spans="1:28" s="245" customFormat="1" ht="30" customHeight="1" x14ac:dyDescent="0.2">
      <c r="A19" s="239" t="s">
        <v>54</v>
      </c>
      <c r="B19" s="240">
        <v>1285</v>
      </c>
      <c r="C19" s="241" t="s">
        <v>86</v>
      </c>
      <c r="D19" s="242" t="s">
        <v>71</v>
      </c>
      <c r="E19" s="239" t="s">
        <v>68</v>
      </c>
      <c r="F19" s="243">
        <v>10052</v>
      </c>
      <c r="G19" s="240" t="s">
        <v>220</v>
      </c>
      <c r="H19" s="243">
        <v>230</v>
      </c>
      <c r="I19" s="247" t="s">
        <v>5</v>
      </c>
      <c r="J19" s="220" t="s">
        <v>368</v>
      </c>
      <c r="K19" s="110" t="s">
        <v>446</v>
      </c>
      <c r="L19" s="416"/>
      <c r="M19" s="277"/>
      <c r="N19" s="880"/>
      <c r="O19" s="246">
        <v>225000</v>
      </c>
      <c r="P19" s="246"/>
      <c r="Q19" s="246"/>
      <c r="R19" s="246"/>
      <c r="S19" s="246"/>
      <c r="T19" s="246"/>
      <c r="U19" s="246" t="s">
        <v>1</v>
      </c>
      <c r="V19" s="246"/>
      <c r="W19" s="246"/>
      <c r="X19" s="246"/>
      <c r="Y19" s="246"/>
      <c r="Z19" s="246"/>
      <c r="AA19" s="246"/>
    </row>
    <row r="20" spans="1:28" s="245" customFormat="1" ht="30" customHeight="1" x14ac:dyDescent="0.2">
      <c r="A20" s="239">
        <v>124</v>
      </c>
      <c r="B20" s="240">
        <v>9598</v>
      </c>
      <c r="C20" s="241" t="s">
        <v>573</v>
      </c>
      <c r="D20" s="242" t="s">
        <v>428</v>
      </c>
      <c r="E20" s="239">
        <v>2013</v>
      </c>
      <c r="F20" s="243">
        <v>1234</v>
      </c>
      <c r="G20" s="240"/>
      <c r="H20" s="243">
        <v>510</v>
      </c>
      <c r="I20" s="247" t="s">
        <v>5</v>
      </c>
      <c r="J20" s="218" t="s">
        <v>365</v>
      </c>
      <c r="K20" s="110" t="s">
        <v>446</v>
      </c>
      <c r="L20" s="840"/>
      <c r="M20" s="277"/>
      <c r="N20" s="880"/>
      <c r="O20" s="246"/>
      <c r="P20" s="246"/>
      <c r="Q20" s="246"/>
      <c r="R20" s="246"/>
      <c r="S20" s="246"/>
      <c r="T20" s="246">
        <v>50000</v>
      </c>
      <c r="U20" s="246"/>
      <c r="V20" s="246"/>
      <c r="W20" s="246"/>
      <c r="X20" s="246"/>
      <c r="Y20" s="246"/>
      <c r="Z20" s="246"/>
      <c r="AA20" s="246"/>
      <c r="AB20" s="246">
        <v>50000</v>
      </c>
    </row>
    <row r="21" spans="1:28" s="245" customFormat="1" ht="30" customHeight="1" x14ac:dyDescent="0.2">
      <c r="A21" s="239">
        <v>125</v>
      </c>
      <c r="B21" s="240">
        <v>9649</v>
      </c>
      <c r="C21" s="241" t="s">
        <v>238</v>
      </c>
      <c r="D21" s="242" t="s">
        <v>70</v>
      </c>
      <c r="E21" s="239">
        <v>2014</v>
      </c>
      <c r="F21" s="243">
        <v>130</v>
      </c>
      <c r="G21" s="240"/>
      <c r="H21" s="243">
        <v>47</v>
      </c>
      <c r="I21" s="247" t="s">
        <v>90</v>
      </c>
      <c r="J21" s="218" t="s">
        <v>365</v>
      </c>
      <c r="K21" s="110" t="s">
        <v>446</v>
      </c>
      <c r="L21" s="414" t="s">
        <v>586</v>
      </c>
      <c r="M21" s="839"/>
      <c r="N21" s="880"/>
      <c r="O21" s="452"/>
      <c r="P21" s="452"/>
      <c r="Q21" s="452"/>
      <c r="R21" s="452"/>
      <c r="S21" s="452"/>
      <c r="T21" s="452">
        <v>250000</v>
      </c>
      <c r="U21" s="452"/>
      <c r="V21" s="452">
        <v>250000</v>
      </c>
      <c r="W21" s="452"/>
      <c r="X21" s="452"/>
      <c r="Y21" s="452"/>
      <c r="Z21" s="452"/>
      <c r="AA21" s="452"/>
    </row>
    <row r="22" spans="1:28" s="250" customFormat="1" ht="30" customHeight="1" x14ac:dyDescent="0.2">
      <c r="A22" s="239">
        <v>131</v>
      </c>
      <c r="B22" s="240">
        <v>8158</v>
      </c>
      <c r="C22" s="241" t="s">
        <v>360</v>
      </c>
      <c r="D22" s="249" t="s">
        <v>472</v>
      </c>
      <c r="E22" s="239">
        <v>2009</v>
      </c>
      <c r="F22" s="243">
        <v>3946</v>
      </c>
      <c r="G22" s="240" t="s">
        <v>240</v>
      </c>
      <c r="H22" s="243">
        <v>1054</v>
      </c>
      <c r="I22" s="248" t="s">
        <v>5</v>
      </c>
      <c r="J22" s="218" t="s">
        <v>365</v>
      </c>
      <c r="K22" s="110" t="s">
        <v>446</v>
      </c>
      <c r="L22" s="414"/>
      <c r="M22" s="277"/>
      <c r="N22" s="880"/>
      <c r="O22" s="246"/>
      <c r="P22" s="246" t="s">
        <v>1</v>
      </c>
      <c r="Q22" s="246">
        <v>130000</v>
      </c>
      <c r="R22" s="246"/>
      <c r="S22" s="246"/>
      <c r="T22" s="246"/>
      <c r="U22" s="246"/>
      <c r="V22" s="246"/>
      <c r="W22" s="246"/>
      <c r="X22" s="246"/>
      <c r="Y22" s="246"/>
      <c r="Z22" s="246"/>
      <c r="AA22" s="246"/>
    </row>
    <row r="23" spans="1:28" s="250" customFormat="1" ht="30" customHeight="1" x14ac:dyDescent="0.2">
      <c r="A23" s="239">
        <v>132</v>
      </c>
      <c r="B23" s="240">
        <v>6153</v>
      </c>
      <c r="C23" s="241" t="s">
        <v>360</v>
      </c>
      <c r="D23" s="249" t="s">
        <v>472</v>
      </c>
      <c r="E23" s="239">
        <v>2007</v>
      </c>
      <c r="F23" s="243">
        <v>6632</v>
      </c>
      <c r="G23" s="240" t="s">
        <v>220</v>
      </c>
      <c r="H23" s="243">
        <v>556</v>
      </c>
      <c r="I23" s="248" t="s">
        <v>5</v>
      </c>
      <c r="J23" s="218" t="s">
        <v>365</v>
      </c>
      <c r="K23" s="110" t="s">
        <v>446</v>
      </c>
      <c r="L23" s="415"/>
      <c r="M23" s="277"/>
      <c r="N23" s="880"/>
      <c r="O23" s="246"/>
      <c r="P23" s="246">
        <v>130000</v>
      </c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</row>
    <row r="24" spans="1:28" s="245" customFormat="1" ht="30" customHeight="1" x14ac:dyDescent="0.2">
      <c r="A24" s="239">
        <v>135</v>
      </c>
      <c r="B24" s="240">
        <v>8172</v>
      </c>
      <c r="C24" s="241" t="s">
        <v>454</v>
      </c>
      <c r="D24" s="249" t="s">
        <v>472</v>
      </c>
      <c r="E24" s="239">
        <v>2012</v>
      </c>
      <c r="F24" s="243">
        <v>3512</v>
      </c>
      <c r="G24" s="243"/>
      <c r="H24" s="243">
        <v>980</v>
      </c>
      <c r="I24" s="247" t="s">
        <v>5</v>
      </c>
      <c r="J24" s="218" t="s">
        <v>365</v>
      </c>
      <c r="K24" s="108" t="s">
        <v>445</v>
      </c>
      <c r="L24" s="414" t="s">
        <v>474</v>
      </c>
      <c r="M24" s="277"/>
      <c r="N24" s="880"/>
      <c r="O24" s="246"/>
      <c r="P24" s="246"/>
      <c r="Q24" s="246"/>
      <c r="R24" s="246"/>
      <c r="S24" s="246"/>
      <c r="T24" s="246"/>
      <c r="U24" s="246"/>
      <c r="V24" s="246"/>
      <c r="W24" s="246"/>
      <c r="X24" s="246">
        <v>190000</v>
      </c>
      <c r="Y24" s="246"/>
      <c r="Z24" s="246"/>
      <c r="AA24" s="246"/>
    </row>
    <row r="25" spans="1:28" s="245" customFormat="1" ht="30" customHeight="1" x14ac:dyDescent="0.2">
      <c r="A25" s="239">
        <v>136</v>
      </c>
      <c r="B25" s="240">
        <v>8142</v>
      </c>
      <c r="C25" s="241" t="s">
        <v>454</v>
      </c>
      <c r="D25" s="249" t="s">
        <v>419</v>
      </c>
      <c r="E25" s="239">
        <v>2010</v>
      </c>
      <c r="F25" s="243">
        <v>3849</v>
      </c>
      <c r="G25" s="243"/>
      <c r="H25" s="243">
        <v>459</v>
      </c>
      <c r="I25" s="247" t="s">
        <v>90</v>
      </c>
      <c r="J25" s="218" t="s">
        <v>365</v>
      </c>
      <c r="K25" s="110" t="s">
        <v>446</v>
      </c>
      <c r="L25" s="414" t="s">
        <v>653</v>
      </c>
      <c r="M25" s="277"/>
      <c r="N25" s="880">
        <v>190000</v>
      </c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>
        <v>190000</v>
      </c>
      <c r="Z25" s="246"/>
      <c r="AA25" s="246"/>
    </row>
    <row r="26" spans="1:28" s="245" customFormat="1" ht="30" customHeight="1" x14ac:dyDescent="0.2">
      <c r="A26" s="239">
        <v>137</v>
      </c>
      <c r="B26" s="240">
        <v>8178</v>
      </c>
      <c r="C26" s="241" t="s">
        <v>454</v>
      </c>
      <c r="D26" s="249" t="s">
        <v>472</v>
      </c>
      <c r="E26" s="239">
        <v>2012</v>
      </c>
      <c r="F26" s="243">
        <v>3443</v>
      </c>
      <c r="G26" s="243"/>
      <c r="H26" s="243">
        <v>995</v>
      </c>
      <c r="I26" s="247" t="s">
        <v>5</v>
      </c>
      <c r="J26" s="218" t="s">
        <v>365</v>
      </c>
      <c r="K26" s="108" t="s">
        <v>445</v>
      </c>
      <c r="L26" s="414" t="s">
        <v>474</v>
      </c>
      <c r="M26" s="277"/>
      <c r="N26" s="880"/>
      <c r="O26" s="246"/>
      <c r="P26" s="246"/>
      <c r="Q26" s="246"/>
      <c r="R26" s="246"/>
      <c r="S26" s="246"/>
      <c r="T26" s="246"/>
      <c r="U26" s="246"/>
      <c r="V26" s="246"/>
      <c r="W26" s="246"/>
      <c r="X26" s="246">
        <v>190000</v>
      </c>
      <c r="Y26" s="246"/>
      <c r="Z26" s="246"/>
      <c r="AA26" s="246"/>
    </row>
    <row r="27" spans="1:28" s="245" customFormat="1" ht="30" customHeight="1" x14ac:dyDescent="0.2">
      <c r="A27" s="239">
        <v>138</v>
      </c>
      <c r="B27" s="240">
        <v>8186</v>
      </c>
      <c r="C27" s="241" t="s">
        <v>418</v>
      </c>
      <c r="D27" s="249" t="s">
        <v>419</v>
      </c>
      <c r="E27" s="239">
        <v>2007</v>
      </c>
      <c r="F27" s="243">
        <v>6316</v>
      </c>
      <c r="G27" s="243"/>
      <c r="H27" s="243">
        <v>968</v>
      </c>
      <c r="I27" s="247" t="s">
        <v>90</v>
      </c>
      <c r="J27" s="218" t="s">
        <v>365</v>
      </c>
      <c r="K27" s="110" t="s">
        <v>446</v>
      </c>
      <c r="L27" s="414" t="s">
        <v>653</v>
      </c>
      <c r="M27" s="277"/>
      <c r="N27" s="880">
        <v>190000</v>
      </c>
      <c r="O27" s="246"/>
      <c r="P27" s="246"/>
      <c r="Q27" s="246"/>
      <c r="R27" s="246"/>
      <c r="S27" s="246"/>
      <c r="T27" s="246"/>
      <c r="U27" s="246"/>
      <c r="V27" s="246"/>
      <c r="W27" s="246"/>
      <c r="X27" s="246">
        <v>190000</v>
      </c>
      <c r="Y27" s="246"/>
      <c r="Z27" s="246"/>
      <c r="AA27" s="246"/>
    </row>
    <row r="28" spans="1:28" s="250" customFormat="1" ht="30" customHeight="1" x14ac:dyDescent="0.2">
      <c r="A28" s="239">
        <v>139</v>
      </c>
      <c r="B28" s="240">
        <v>8157</v>
      </c>
      <c r="C28" s="241" t="s">
        <v>360</v>
      </c>
      <c r="D28" s="249" t="s">
        <v>472</v>
      </c>
      <c r="E28" s="239">
        <v>2009</v>
      </c>
      <c r="F28" s="243">
        <v>6496</v>
      </c>
      <c r="G28" s="243"/>
      <c r="H28" s="243">
        <v>1036</v>
      </c>
      <c r="I28" s="248" t="s">
        <v>5</v>
      </c>
      <c r="J28" s="218" t="s">
        <v>365</v>
      </c>
      <c r="K28" s="110" t="s">
        <v>446</v>
      </c>
      <c r="L28" s="415"/>
      <c r="M28" s="277"/>
      <c r="N28" s="880"/>
      <c r="O28" s="246" t="s">
        <v>1</v>
      </c>
      <c r="P28" s="246" t="s">
        <v>1</v>
      </c>
      <c r="Q28" s="246"/>
      <c r="R28" s="246"/>
      <c r="S28" s="246"/>
      <c r="T28" s="246">
        <v>130000</v>
      </c>
      <c r="U28" s="246"/>
      <c r="V28" s="246"/>
      <c r="W28" s="246"/>
      <c r="X28" s="246"/>
      <c r="Y28" s="246"/>
      <c r="Z28" s="246"/>
      <c r="AA28" s="246"/>
    </row>
    <row r="29" spans="1:28" s="245" customFormat="1" ht="30" customHeight="1" x14ac:dyDescent="0.2">
      <c r="A29" s="239">
        <v>140</v>
      </c>
      <c r="B29" s="240">
        <v>5613</v>
      </c>
      <c r="C29" s="241" t="s">
        <v>164</v>
      </c>
      <c r="D29" s="249" t="s">
        <v>472</v>
      </c>
      <c r="E29" s="239">
        <v>2002</v>
      </c>
      <c r="F29" s="243">
        <v>16670</v>
      </c>
      <c r="G29" s="243" t="s">
        <v>1</v>
      </c>
      <c r="H29" s="243">
        <v>1002</v>
      </c>
      <c r="I29" s="248" t="s">
        <v>5</v>
      </c>
      <c r="J29" s="219" t="s">
        <v>367</v>
      </c>
      <c r="K29" s="110" t="s">
        <v>446</v>
      </c>
      <c r="L29" s="414"/>
      <c r="M29" s="277"/>
      <c r="N29" s="880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</row>
    <row r="30" spans="1:28" s="245" customFormat="1" ht="30" customHeight="1" x14ac:dyDescent="0.2">
      <c r="A30" s="239">
        <v>141</v>
      </c>
      <c r="B30" s="240">
        <v>9861</v>
      </c>
      <c r="C30" s="241" t="s">
        <v>454</v>
      </c>
      <c r="D30" s="249" t="s">
        <v>472</v>
      </c>
      <c r="E30" s="239">
        <v>2015</v>
      </c>
      <c r="F30" s="243">
        <v>672</v>
      </c>
      <c r="G30" s="243"/>
      <c r="H30" s="243" t="s">
        <v>158</v>
      </c>
      <c r="I30" s="248" t="s">
        <v>5</v>
      </c>
      <c r="J30" s="218" t="s">
        <v>365</v>
      </c>
      <c r="K30" s="82" t="s">
        <v>365</v>
      </c>
      <c r="L30" s="414"/>
      <c r="M30" s="277"/>
      <c r="N30" s="880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>
        <v>190000</v>
      </c>
      <c r="Z30" s="246"/>
      <c r="AA30" s="246"/>
    </row>
    <row r="31" spans="1:28" s="245" customFormat="1" ht="30" customHeight="1" x14ac:dyDescent="0.2">
      <c r="A31" s="239">
        <v>143</v>
      </c>
      <c r="B31" s="240">
        <v>8192</v>
      </c>
      <c r="C31" s="241" t="s">
        <v>371</v>
      </c>
      <c r="D31" s="249" t="s">
        <v>102</v>
      </c>
      <c r="E31" s="239">
        <v>1997</v>
      </c>
      <c r="F31" s="243">
        <v>1258</v>
      </c>
      <c r="G31" s="243" t="s">
        <v>240</v>
      </c>
      <c r="H31" s="243">
        <v>69</v>
      </c>
      <c r="I31" s="248" t="s">
        <v>5</v>
      </c>
      <c r="J31" s="219" t="s">
        <v>367</v>
      </c>
      <c r="K31" s="110" t="s">
        <v>446</v>
      </c>
      <c r="L31" s="414"/>
      <c r="M31" s="277" t="s">
        <v>1</v>
      </c>
      <c r="N31" s="880"/>
      <c r="O31" s="246"/>
      <c r="P31" s="246">
        <v>200000</v>
      </c>
      <c r="Q31" s="246" t="s">
        <v>1</v>
      </c>
      <c r="R31" s="246" t="s">
        <v>1</v>
      </c>
      <c r="S31" s="246" t="s">
        <v>1</v>
      </c>
      <c r="T31" s="246"/>
      <c r="U31" s="246"/>
      <c r="V31" s="246"/>
      <c r="W31" s="246"/>
      <c r="X31" s="246"/>
      <c r="Y31" s="246"/>
      <c r="Z31" s="246"/>
      <c r="AA31" s="246"/>
    </row>
    <row r="32" spans="1:28" s="245" customFormat="1" ht="30" customHeight="1" x14ac:dyDescent="0.2">
      <c r="A32" s="239">
        <v>145</v>
      </c>
      <c r="B32" s="240">
        <v>9637</v>
      </c>
      <c r="C32" s="241" t="s">
        <v>608</v>
      </c>
      <c r="D32" s="242" t="s">
        <v>76</v>
      </c>
      <c r="E32" s="239">
        <v>2014</v>
      </c>
      <c r="F32" s="243">
        <v>466</v>
      </c>
      <c r="G32" s="243" t="s">
        <v>220</v>
      </c>
      <c r="H32" s="243">
        <v>274</v>
      </c>
      <c r="I32" s="247" t="s">
        <v>5</v>
      </c>
      <c r="J32" s="218" t="s">
        <v>365</v>
      </c>
      <c r="K32" s="218" t="s">
        <v>365</v>
      </c>
      <c r="L32" s="414" t="s">
        <v>1</v>
      </c>
      <c r="M32" s="274"/>
      <c r="N32" s="880"/>
      <c r="O32" s="240"/>
      <c r="P32" s="240"/>
      <c r="Q32" s="240"/>
      <c r="R32" s="240"/>
      <c r="S32" s="240"/>
      <c r="T32" s="246" t="s">
        <v>1</v>
      </c>
      <c r="U32" s="240"/>
      <c r="V32" s="240"/>
      <c r="W32" s="246">
        <v>250000</v>
      </c>
      <c r="X32" s="240"/>
      <c r="Y32" s="240"/>
      <c r="Z32" s="240"/>
      <c r="AA32" s="240"/>
    </row>
    <row r="33" spans="1:62" s="245" customFormat="1" ht="30" customHeight="1" x14ac:dyDescent="0.2">
      <c r="A33" s="239" t="s">
        <v>56</v>
      </c>
      <c r="B33" s="240">
        <v>7795</v>
      </c>
      <c r="C33" s="241" t="s">
        <v>86</v>
      </c>
      <c r="D33" s="249" t="s">
        <v>74</v>
      </c>
      <c r="E33" s="239" t="s">
        <v>64</v>
      </c>
      <c r="F33" s="243">
        <v>8671</v>
      </c>
      <c r="G33" s="243" t="s">
        <v>51</v>
      </c>
      <c r="H33" s="243">
        <v>353</v>
      </c>
      <c r="I33" s="248" t="s">
        <v>5</v>
      </c>
      <c r="J33" s="220" t="s">
        <v>368</v>
      </c>
      <c r="K33" s="108" t="s">
        <v>445</v>
      </c>
      <c r="L33" s="419"/>
      <c r="M33" s="277">
        <v>165000</v>
      </c>
      <c r="N33" s="880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>
        <v>160000</v>
      </c>
      <c r="Z33" s="246"/>
      <c r="AA33" s="246"/>
    </row>
    <row r="34" spans="1:62" s="245" customFormat="1" ht="30" customHeight="1" x14ac:dyDescent="0.2">
      <c r="A34" s="239" t="s">
        <v>57</v>
      </c>
      <c r="B34" s="240">
        <v>7798</v>
      </c>
      <c r="C34" s="241" t="s">
        <v>86</v>
      </c>
      <c r="D34" s="249" t="s">
        <v>74</v>
      </c>
      <c r="E34" s="239" t="s">
        <v>64</v>
      </c>
      <c r="F34" s="243">
        <v>6961</v>
      </c>
      <c r="G34" s="243" t="s">
        <v>240</v>
      </c>
      <c r="H34" s="243">
        <v>307</v>
      </c>
      <c r="I34" s="248" t="s">
        <v>5</v>
      </c>
      <c r="J34" s="220" t="s">
        <v>368</v>
      </c>
      <c r="K34" s="108" t="s">
        <v>445</v>
      </c>
      <c r="L34" s="419"/>
      <c r="M34" s="277">
        <v>165000</v>
      </c>
      <c r="N34" s="880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>
        <v>160000</v>
      </c>
      <c r="Z34" s="246"/>
      <c r="AA34" s="246"/>
    </row>
    <row r="35" spans="1:62" s="278" customFormat="1" ht="30" customHeight="1" x14ac:dyDescent="0.2">
      <c r="A35" s="272">
        <v>148</v>
      </c>
      <c r="B35" s="274">
        <v>1540</v>
      </c>
      <c r="C35" s="273" t="s">
        <v>169</v>
      </c>
      <c r="D35" s="312" t="s">
        <v>132</v>
      </c>
      <c r="E35" s="272">
        <v>1989</v>
      </c>
      <c r="F35" s="276">
        <v>3194</v>
      </c>
      <c r="G35" s="276" t="s">
        <v>240</v>
      </c>
      <c r="H35" s="276">
        <v>221</v>
      </c>
      <c r="I35" s="248" t="s">
        <v>5</v>
      </c>
      <c r="J35" s="223" t="s">
        <v>444</v>
      </c>
      <c r="K35" s="110" t="s">
        <v>446</v>
      </c>
      <c r="L35" s="218"/>
      <c r="M35" s="264"/>
      <c r="N35" s="880"/>
      <c r="O35" s="246">
        <v>235000</v>
      </c>
      <c r="P35" s="264"/>
      <c r="Q35" s="264"/>
      <c r="R35" s="264"/>
      <c r="S35" s="274"/>
      <c r="T35" s="274"/>
      <c r="U35" s="274"/>
      <c r="V35" s="274"/>
      <c r="W35" s="274"/>
      <c r="X35" s="274"/>
      <c r="Y35" s="274"/>
      <c r="Z35" s="274"/>
      <c r="AA35" s="274"/>
      <c r="AB35" s="271"/>
      <c r="AC35" s="271"/>
      <c r="AD35" s="271"/>
      <c r="AE35" s="271"/>
      <c r="AF35" s="271"/>
      <c r="AG35" s="271"/>
      <c r="AH35" s="271"/>
      <c r="AI35" s="271"/>
      <c r="AJ35" s="271"/>
      <c r="AK35" s="271"/>
      <c r="AL35" s="271"/>
      <c r="AM35" s="271"/>
      <c r="AN35" s="271"/>
      <c r="AO35" s="271"/>
      <c r="AP35" s="271"/>
      <c r="AQ35" s="271"/>
      <c r="AR35" s="271"/>
      <c r="AS35" s="271"/>
      <c r="AT35" s="271"/>
      <c r="AU35" s="271"/>
      <c r="AV35" s="271"/>
      <c r="AW35" s="271"/>
      <c r="AX35" s="271"/>
      <c r="AY35" s="271"/>
      <c r="AZ35" s="271"/>
      <c r="BA35" s="271"/>
      <c r="BB35" s="271"/>
      <c r="BC35" s="271"/>
      <c r="BD35" s="271"/>
      <c r="BE35" s="271"/>
      <c r="BF35" s="271"/>
      <c r="BG35" s="271"/>
      <c r="BH35" s="271"/>
      <c r="BI35" s="271"/>
      <c r="BJ35" s="271"/>
    </row>
    <row r="36" spans="1:62" s="245" customFormat="1" ht="30" customHeight="1" x14ac:dyDescent="0.2">
      <c r="A36" s="239">
        <v>149</v>
      </c>
      <c r="B36" s="240">
        <v>8498</v>
      </c>
      <c r="C36" s="241" t="s">
        <v>86</v>
      </c>
      <c r="D36" s="249" t="s">
        <v>78</v>
      </c>
      <c r="E36" s="239">
        <v>2006</v>
      </c>
      <c r="F36" s="243">
        <v>526</v>
      </c>
      <c r="G36" s="243" t="s">
        <v>240</v>
      </c>
      <c r="H36" s="243">
        <v>237</v>
      </c>
      <c r="I36" s="248" t="s">
        <v>5</v>
      </c>
      <c r="J36" s="218" t="s">
        <v>365</v>
      </c>
      <c r="K36" s="110" t="s">
        <v>446</v>
      </c>
      <c r="L36" s="414"/>
      <c r="M36" s="277"/>
      <c r="N36" s="880"/>
      <c r="O36" s="246"/>
      <c r="P36" s="246"/>
      <c r="Q36" s="246" t="s">
        <v>1</v>
      </c>
      <c r="R36" s="246"/>
      <c r="S36" s="246">
        <v>120000</v>
      </c>
      <c r="T36" s="246"/>
      <c r="U36" s="246"/>
      <c r="V36" s="246"/>
      <c r="W36" s="246"/>
      <c r="X36" s="246"/>
      <c r="Y36" s="246"/>
      <c r="Z36" s="246"/>
      <c r="AA36" s="246"/>
    </row>
    <row r="37" spans="1:62" s="245" customFormat="1" ht="30" customHeight="1" x14ac:dyDescent="0.2">
      <c r="A37" s="239">
        <v>150</v>
      </c>
      <c r="B37" s="240">
        <v>6621</v>
      </c>
      <c r="C37" s="241" t="s">
        <v>214</v>
      </c>
      <c r="D37" s="242" t="s">
        <v>75</v>
      </c>
      <c r="E37" s="239">
        <v>2003</v>
      </c>
      <c r="F37" s="243">
        <v>2512</v>
      </c>
      <c r="G37" s="243" t="s">
        <v>1</v>
      </c>
      <c r="H37" s="243">
        <v>249</v>
      </c>
      <c r="I37" s="247" t="s">
        <v>5</v>
      </c>
      <c r="J37" s="219" t="s">
        <v>367</v>
      </c>
      <c r="K37" s="108" t="s">
        <v>445</v>
      </c>
      <c r="L37" s="419"/>
      <c r="M37" s="274"/>
      <c r="N37" s="880"/>
      <c r="O37" s="240"/>
      <c r="P37" s="246">
        <v>75000</v>
      </c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</row>
    <row r="38" spans="1:62" s="245" customFormat="1" ht="30" customHeight="1" x14ac:dyDescent="0.2">
      <c r="A38" s="239">
        <v>154</v>
      </c>
      <c r="B38" s="240">
        <v>6627</v>
      </c>
      <c r="C38" s="241" t="s">
        <v>86</v>
      </c>
      <c r="D38" s="249" t="s">
        <v>74</v>
      </c>
      <c r="E38" s="239">
        <v>2004</v>
      </c>
      <c r="F38" s="243">
        <v>9828</v>
      </c>
      <c r="G38" s="243"/>
      <c r="H38" s="243">
        <v>802</v>
      </c>
      <c r="I38" s="248" t="s">
        <v>5</v>
      </c>
      <c r="J38" s="219" t="s">
        <v>367</v>
      </c>
      <c r="K38" s="110" t="s">
        <v>446</v>
      </c>
      <c r="L38" s="414"/>
      <c r="M38" s="274"/>
      <c r="N38" s="880"/>
      <c r="O38" s="240"/>
      <c r="P38" s="246"/>
      <c r="Q38" s="246">
        <v>150000</v>
      </c>
      <c r="R38" s="240"/>
      <c r="S38" s="240"/>
      <c r="T38" s="240"/>
      <c r="U38" s="240"/>
      <c r="V38" s="240"/>
      <c r="W38" s="240"/>
      <c r="X38" s="240"/>
      <c r="Y38" s="240"/>
      <c r="Z38" s="240"/>
      <c r="AA38" s="240"/>
    </row>
    <row r="39" spans="1:62" s="245" customFormat="1" ht="30" customHeight="1" x14ac:dyDescent="0.2">
      <c r="A39" s="239">
        <v>155</v>
      </c>
      <c r="B39" s="240">
        <v>8146</v>
      </c>
      <c r="C39" s="241" t="s">
        <v>490</v>
      </c>
      <c r="D39" s="249" t="s">
        <v>74</v>
      </c>
      <c r="E39" s="239">
        <v>2010</v>
      </c>
      <c r="F39" s="243">
        <v>4553</v>
      </c>
      <c r="G39" s="243"/>
      <c r="H39" s="243">
        <v>941</v>
      </c>
      <c r="I39" s="248" t="s">
        <v>5</v>
      </c>
      <c r="J39" s="218" t="s">
        <v>365</v>
      </c>
      <c r="K39" s="110" t="s">
        <v>446</v>
      </c>
      <c r="L39" s="414"/>
      <c r="M39" s="274"/>
      <c r="N39" s="880"/>
      <c r="O39" s="240"/>
      <c r="P39" s="246"/>
      <c r="Q39" s="240"/>
      <c r="R39" s="240"/>
      <c r="S39" s="240"/>
      <c r="T39" s="240"/>
      <c r="U39" s="246">
        <v>150000</v>
      </c>
      <c r="V39" s="240"/>
      <c r="W39" s="240"/>
      <c r="X39" s="240"/>
      <c r="Y39" s="240"/>
      <c r="Z39" s="240"/>
      <c r="AA39" s="240"/>
    </row>
    <row r="40" spans="1:62" s="245" customFormat="1" ht="30" customHeight="1" x14ac:dyDescent="0.2">
      <c r="A40" s="239" t="s">
        <v>60</v>
      </c>
      <c r="B40" s="240">
        <v>7796</v>
      </c>
      <c r="C40" s="241" t="s">
        <v>85</v>
      </c>
      <c r="D40" s="249" t="s">
        <v>254</v>
      </c>
      <c r="E40" s="239" t="s">
        <v>48</v>
      </c>
      <c r="F40" s="243">
        <v>5575</v>
      </c>
      <c r="G40" s="243" t="s">
        <v>240</v>
      </c>
      <c r="H40" s="243">
        <v>101</v>
      </c>
      <c r="I40" s="248" t="s">
        <v>5</v>
      </c>
      <c r="J40" s="220" t="s">
        <v>368</v>
      </c>
      <c r="K40" s="110" t="s">
        <v>446</v>
      </c>
      <c r="L40" s="414"/>
      <c r="M40" s="277"/>
      <c r="N40" s="880"/>
      <c r="O40" s="246"/>
      <c r="P40" s="246"/>
      <c r="Q40" s="246" t="s">
        <v>1</v>
      </c>
      <c r="R40" s="244"/>
      <c r="S40" s="246"/>
      <c r="T40" s="246"/>
      <c r="U40" s="246"/>
      <c r="V40" s="246">
        <v>115000</v>
      </c>
      <c r="W40" s="246"/>
      <c r="X40" s="246"/>
      <c r="Y40" s="246"/>
      <c r="Z40" s="246"/>
      <c r="AA40" s="246"/>
    </row>
    <row r="41" spans="1:62" s="245" customFormat="1" ht="30" customHeight="1" x14ac:dyDescent="0.2">
      <c r="A41" s="239" t="s">
        <v>61</v>
      </c>
      <c r="B41" s="240">
        <v>7832</v>
      </c>
      <c r="C41" s="241" t="s">
        <v>83</v>
      </c>
      <c r="D41" s="249" t="s">
        <v>79</v>
      </c>
      <c r="E41" s="239" t="s">
        <v>64</v>
      </c>
      <c r="F41" s="243">
        <v>768</v>
      </c>
      <c r="G41" s="243" t="s">
        <v>1</v>
      </c>
      <c r="H41" s="243">
        <v>124</v>
      </c>
      <c r="I41" s="248" t="s">
        <v>5</v>
      </c>
      <c r="J41" s="219" t="s">
        <v>367</v>
      </c>
      <c r="K41" s="108" t="s">
        <v>445</v>
      </c>
      <c r="L41" s="419"/>
      <c r="M41" s="277"/>
      <c r="N41" s="880"/>
      <c r="O41" s="246"/>
      <c r="P41" s="246">
        <v>55000</v>
      </c>
      <c r="Q41" s="246"/>
      <c r="R41" s="246"/>
      <c r="S41" s="246"/>
      <c r="T41" s="246"/>
      <c r="U41" s="246"/>
      <c r="V41" s="246"/>
      <c r="W41" s="246"/>
      <c r="X41" s="246"/>
      <c r="Y41" s="246">
        <v>55000</v>
      </c>
      <c r="Z41" s="246"/>
      <c r="AA41" s="246"/>
    </row>
    <row r="42" spans="1:62" s="245" customFormat="1" ht="30" customHeight="1" x14ac:dyDescent="0.2">
      <c r="A42" s="239">
        <v>172</v>
      </c>
      <c r="B42" s="240">
        <v>9840</v>
      </c>
      <c r="C42" s="241" t="s">
        <v>86</v>
      </c>
      <c r="D42" s="249" t="s">
        <v>79</v>
      </c>
      <c r="E42" s="239">
        <v>2015</v>
      </c>
      <c r="F42" s="243">
        <v>300</v>
      </c>
      <c r="G42" s="243"/>
      <c r="H42" s="243" t="s">
        <v>158</v>
      </c>
      <c r="I42" s="248" t="s">
        <v>5</v>
      </c>
      <c r="J42" s="218" t="s">
        <v>365</v>
      </c>
      <c r="K42" s="110" t="s">
        <v>446</v>
      </c>
      <c r="L42" s="419"/>
      <c r="M42" s="277"/>
      <c r="N42" s="880"/>
      <c r="O42" s="246"/>
      <c r="P42" s="246"/>
      <c r="Q42" s="246"/>
      <c r="R42" s="246"/>
      <c r="S42" s="246"/>
      <c r="T42" s="246"/>
      <c r="U42" s="246"/>
      <c r="V42" s="246"/>
      <c r="W42" s="246">
        <v>65000</v>
      </c>
      <c r="X42" s="246"/>
      <c r="Y42" s="246"/>
      <c r="Z42" s="246"/>
      <c r="AA42" s="246"/>
    </row>
    <row r="43" spans="1:62" s="245" customFormat="1" ht="30" customHeight="1" x14ac:dyDescent="0.2">
      <c r="A43" s="239">
        <v>173</v>
      </c>
      <c r="B43" s="240">
        <v>9601</v>
      </c>
      <c r="C43" s="241" t="s">
        <v>609</v>
      </c>
      <c r="D43" s="249" t="s">
        <v>80</v>
      </c>
      <c r="E43" s="239">
        <v>2014</v>
      </c>
      <c r="F43" s="243">
        <v>1231</v>
      </c>
      <c r="G43" s="243"/>
      <c r="H43" s="243">
        <v>744</v>
      </c>
      <c r="I43" s="248" t="s">
        <v>5</v>
      </c>
      <c r="J43" s="218" t="s">
        <v>365</v>
      </c>
      <c r="K43" s="110" t="s">
        <v>446</v>
      </c>
      <c r="L43" s="419"/>
      <c r="M43" s="277"/>
      <c r="N43" s="880"/>
      <c r="O43" s="246"/>
      <c r="P43" s="246"/>
      <c r="Q43" s="246"/>
      <c r="R43" s="246"/>
      <c r="S43" s="246"/>
      <c r="T43" s="246"/>
      <c r="U43" s="246">
        <v>185000</v>
      </c>
      <c r="V43" s="246"/>
      <c r="W43" s="246"/>
      <c r="X43" s="246"/>
      <c r="Y43" s="246"/>
      <c r="Z43" s="246"/>
      <c r="AA43" s="246"/>
    </row>
    <row r="44" spans="1:62" s="245" customFormat="1" ht="30" customHeight="1" x14ac:dyDescent="0.2">
      <c r="A44" s="239" t="s">
        <v>62</v>
      </c>
      <c r="B44" s="240">
        <v>7327</v>
      </c>
      <c r="C44" s="241" t="s">
        <v>84</v>
      </c>
      <c r="D44" s="249" t="s">
        <v>80</v>
      </c>
      <c r="E44" s="239" t="s">
        <v>64</v>
      </c>
      <c r="F44" s="243">
        <v>8337</v>
      </c>
      <c r="G44" s="243" t="s">
        <v>1</v>
      </c>
      <c r="H44" s="243">
        <v>8327</v>
      </c>
      <c r="I44" s="248" t="s">
        <v>5</v>
      </c>
      <c r="J44" s="220" t="s">
        <v>368</v>
      </c>
      <c r="K44" s="110" t="s">
        <v>446</v>
      </c>
      <c r="L44" s="414"/>
      <c r="M44" s="277"/>
      <c r="N44" s="880">
        <v>250000</v>
      </c>
      <c r="O44" s="246"/>
      <c r="P44" s="246"/>
      <c r="Q44" s="246"/>
      <c r="R44" s="246"/>
      <c r="S44" s="246"/>
      <c r="T44" s="246" t="s">
        <v>1</v>
      </c>
      <c r="U44" s="246"/>
      <c r="V44" s="246"/>
      <c r="W44" s="246">
        <v>155000</v>
      </c>
      <c r="X44" s="246"/>
      <c r="Y44" s="246"/>
      <c r="Z44" s="246"/>
      <c r="AA44" s="246"/>
    </row>
    <row r="45" spans="1:62" s="245" customFormat="1" ht="30" customHeight="1" x14ac:dyDescent="0.2">
      <c r="A45" s="239">
        <v>176</v>
      </c>
      <c r="B45" s="240">
        <v>5611</v>
      </c>
      <c r="C45" s="241" t="s">
        <v>177</v>
      </c>
      <c r="D45" s="249" t="s">
        <v>73</v>
      </c>
      <c r="E45" s="239">
        <v>2001</v>
      </c>
      <c r="F45" s="243">
        <v>4486</v>
      </c>
      <c r="G45" s="243" t="s">
        <v>1</v>
      </c>
      <c r="H45" s="243">
        <v>130</v>
      </c>
      <c r="I45" s="248" t="s">
        <v>5</v>
      </c>
      <c r="J45" s="219" t="s">
        <v>367</v>
      </c>
      <c r="K45" s="108" t="s">
        <v>445</v>
      </c>
      <c r="L45" s="419"/>
      <c r="M45" s="277"/>
      <c r="N45" s="880"/>
      <c r="O45" s="246">
        <v>120000</v>
      </c>
      <c r="P45" s="246"/>
      <c r="Q45" s="246" t="s">
        <v>1</v>
      </c>
      <c r="R45" s="246" t="s">
        <v>1</v>
      </c>
      <c r="S45" s="246"/>
      <c r="T45" s="246" t="s">
        <v>1</v>
      </c>
      <c r="U45" s="246"/>
      <c r="V45" s="246"/>
      <c r="W45" s="246"/>
      <c r="X45" s="246"/>
      <c r="Y45" s="246">
        <v>120000</v>
      </c>
      <c r="Z45" s="246"/>
      <c r="AA45" s="246"/>
    </row>
    <row r="46" spans="1:62" s="245" customFormat="1" ht="30" customHeight="1" x14ac:dyDescent="0.2">
      <c r="A46" s="239">
        <v>177</v>
      </c>
      <c r="B46" s="240">
        <v>6164</v>
      </c>
      <c r="C46" s="241" t="s">
        <v>177</v>
      </c>
      <c r="D46" s="249" t="s">
        <v>73</v>
      </c>
      <c r="E46" s="239">
        <v>2005</v>
      </c>
      <c r="F46" s="243">
        <v>2897</v>
      </c>
      <c r="G46" s="243" t="s">
        <v>1</v>
      </c>
      <c r="H46" s="243">
        <v>161</v>
      </c>
      <c r="I46" s="248" t="s">
        <v>5</v>
      </c>
      <c r="J46" s="218" t="s">
        <v>365</v>
      </c>
      <c r="K46" s="108" t="s">
        <v>445</v>
      </c>
      <c r="L46" s="419"/>
      <c r="M46" s="277"/>
      <c r="N46" s="880"/>
      <c r="O46" s="246"/>
      <c r="P46" s="246">
        <v>120000</v>
      </c>
      <c r="Q46" s="246"/>
      <c r="R46" s="246"/>
      <c r="S46" s="246"/>
      <c r="T46" s="246"/>
      <c r="U46" s="246"/>
      <c r="V46" s="246"/>
      <c r="W46" s="246"/>
      <c r="X46" s="246"/>
      <c r="Y46" s="246"/>
      <c r="Z46" s="246">
        <v>130000</v>
      </c>
      <c r="AA46" s="246"/>
    </row>
    <row r="47" spans="1:62" s="245" customFormat="1" ht="30" customHeight="1" x14ac:dyDescent="0.2">
      <c r="A47" s="239">
        <v>178</v>
      </c>
      <c r="B47" s="240">
        <v>8008</v>
      </c>
      <c r="C47" s="241" t="s">
        <v>344</v>
      </c>
      <c r="D47" s="249" t="s">
        <v>73</v>
      </c>
      <c r="E47" s="239">
        <v>2006</v>
      </c>
      <c r="F47" s="243">
        <v>4065</v>
      </c>
      <c r="G47" s="243" t="s">
        <v>1</v>
      </c>
      <c r="H47" s="243">
        <v>297</v>
      </c>
      <c r="I47" s="248" t="s">
        <v>5</v>
      </c>
      <c r="J47" s="218" t="s">
        <v>365</v>
      </c>
      <c r="K47" s="108" t="s">
        <v>445</v>
      </c>
      <c r="L47" s="419"/>
      <c r="M47" s="277"/>
      <c r="N47" s="880"/>
      <c r="O47" s="246"/>
      <c r="P47" s="246">
        <v>120000</v>
      </c>
      <c r="Q47" s="246"/>
      <c r="R47" s="246"/>
      <c r="S47" s="246"/>
      <c r="T47" s="246"/>
      <c r="U47" s="246" t="s">
        <v>1</v>
      </c>
      <c r="V47" s="246"/>
      <c r="W47" s="246"/>
      <c r="X47" s="246"/>
      <c r="Y47" s="246"/>
      <c r="Z47" s="246">
        <v>130000</v>
      </c>
      <c r="AA47" s="246"/>
    </row>
    <row r="48" spans="1:62" s="245" customFormat="1" ht="30" customHeight="1" x14ac:dyDescent="0.2">
      <c r="A48" s="239">
        <v>179</v>
      </c>
      <c r="B48" s="240">
        <v>8079</v>
      </c>
      <c r="C48" s="241" t="s">
        <v>454</v>
      </c>
      <c r="D48" s="249" t="s">
        <v>455</v>
      </c>
      <c r="E48" s="239">
        <v>2009</v>
      </c>
      <c r="F48" s="243">
        <v>2173</v>
      </c>
      <c r="G48" s="243"/>
      <c r="H48" s="243">
        <v>250</v>
      </c>
      <c r="I48" s="248" t="s">
        <v>5</v>
      </c>
      <c r="J48" s="218" t="s">
        <v>365</v>
      </c>
      <c r="K48" s="110" t="s">
        <v>446</v>
      </c>
      <c r="L48" s="414"/>
      <c r="M48" s="277"/>
      <c r="N48" s="880"/>
      <c r="O48" s="246"/>
      <c r="P48" s="246"/>
      <c r="Q48" s="246"/>
      <c r="R48" s="246"/>
      <c r="S48" s="246"/>
      <c r="T48" s="246"/>
      <c r="U48" s="246">
        <v>120000</v>
      </c>
      <c r="V48" s="246"/>
      <c r="W48" s="246"/>
      <c r="X48" s="246"/>
      <c r="Y48" s="246"/>
      <c r="Z48" s="246"/>
      <c r="AA48" s="246"/>
    </row>
    <row r="49" spans="1:27" s="245" customFormat="1" ht="30" customHeight="1" x14ac:dyDescent="0.2">
      <c r="A49" s="239">
        <v>180</v>
      </c>
      <c r="B49" s="240">
        <v>8080</v>
      </c>
      <c r="C49" s="241" t="s">
        <v>454</v>
      </c>
      <c r="D49" s="249" t="s">
        <v>455</v>
      </c>
      <c r="E49" s="239">
        <v>2009</v>
      </c>
      <c r="F49" s="243">
        <v>2268</v>
      </c>
      <c r="G49" s="243"/>
      <c r="H49" s="243">
        <v>271</v>
      </c>
      <c r="I49" s="248" t="s">
        <v>5</v>
      </c>
      <c r="J49" s="218" t="s">
        <v>365</v>
      </c>
      <c r="K49" s="110" t="s">
        <v>446</v>
      </c>
      <c r="L49" s="414"/>
      <c r="M49" s="277"/>
      <c r="N49" s="880"/>
      <c r="O49" s="246"/>
      <c r="P49" s="246"/>
      <c r="Q49" s="246"/>
      <c r="R49" s="246"/>
      <c r="S49" s="246"/>
      <c r="T49" s="246"/>
      <c r="U49" s="246">
        <v>120000</v>
      </c>
      <c r="V49" s="246"/>
      <c r="W49" s="246"/>
      <c r="X49" s="246"/>
      <c r="Y49" s="246"/>
      <c r="Z49" s="246"/>
      <c r="AA49" s="246"/>
    </row>
    <row r="50" spans="1:27" s="245" customFormat="1" ht="30" customHeight="1" x14ac:dyDescent="0.2">
      <c r="A50" s="239">
        <v>181</v>
      </c>
      <c r="B50" s="240">
        <v>8081</v>
      </c>
      <c r="C50" s="241" t="s">
        <v>454</v>
      </c>
      <c r="D50" s="249" t="s">
        <v>455</v>
      </c>
      <c r="E50" s="239">
        <v>2009</v>
      </c>
      <c r="F50" s="243">
        <v>2330</v>
      </c>
      <c r="G50" s="243"/>
      <c r="H50" s="243">
        <v>251</v>
      </c>
      <c r="I50" s="248" t="s">
        <v>5</v>
      </c>
      <c r="J50" s="218" t="s">
        <v>365</v>
      </c>
      <c r="K50" s="110" t="s">
        <v>446</v>
      </c>
      <c r="L50" s="414"/>
      <c r="M50" s="277"/>
      <c r="N50" s="880"/>
      <c r="O50" s="246"/>
      <c r="P50" s="246"/>
      <c r="Q50" s="246"/>
      <c r="R50" s="246"/>
      <c r="S50" s="246"/>
      <c r="T50" s="246"/>
      <c r="U50" s="246">
        <v>120000</v>
      </c>
      <c r="V50" s="246"/>
      <c r="W50" s="246"/>
      <c r="X50" s="246"/>
      <c r="Y50" s="246"/>
      <c r="Z50" s="246"/>
      <c r="AA50" s="246"/>
    </row>
    <row r="51" spans="1:27" s="245" customFormat="1" ht="30" customHeight="1" x14ac:dyDescent="0.2">
      <c r="A51" s="239">
        <v>182</v>
      </c>
      <c r="B51" s="240">
        <v>8080</v>
      </c>
      <c r="C51" s="241" t="s">
        <v>454</v>
      </c>
      <c r="D51" s="249" t="s">
        <v>455</v>
      </c>
      <c r="E51" s="239">
        <v>2013</v>
      </c>
      <c r="F51" s="243">
        <v>718</v>
      </c>
      <c r="G51" s="243"/>
      <c r="H51" s="243">
        <v>254</v>
      </c>
      <c r="I51" s="248" t="s">
        <v>5</v>
      </c>
      <c r="J51" s="218" t="s">
        <v>365</v>
      </c>
      <c r="K51" s="110" t="s">
        <v>446</v>
      </c>
      <c r="L51" s="414"/>
      <c r="M51" s="277"/>
      <c r="N51" s="880"/>
      <c r="O51" s="246"/>
      <c r="P51" s="246"/>
      <c r="Q51" s="246"/>
      <c r="R51" s="246"/>
      <c r="S51" s="246"/>
      <c r="T51" s="246"/>
      <c r="U51" s="246">
        <v>120000</v>
      </c>
      <c r="V51" s="246"/>
      <c r="W51" s="246"/>
      <c r="X51" s="246"/>
      <c r="Y51" s="246"/>
      <c r="Z51" s="246"/>
      <c r="AA51" s="246"/>
    </row>
    <row r="52" spans="1:27" s="245" customFormat="1" ht="30" customHeight="1" x14ac:dyDescent="0.2">
      <c r="A52" s="239">
        <v>183</v>
      </c>
      <c r="B52" s="240">
        <v>8080</v>
      </c>
      <c r="C52" s="241" t="s">
        <v>454</v>
      </c>
      <c r="D52" s="249" t="s">
        <v>455</v>
      </c>
      <c r="E52" s="239">
        <v>2013</v>
      </c>
      <c r="F52" s="243">
        <v>760</v>
      </c>
      <c r="G52" s="243"/>
      <c r="H52" s="243">
        <v>240</v>
      </c>
      <c r="I52" s="248" t="s">
        <v>5</v>
      </c>
      <c r="J52" s="218" t="s">
        <v>365</v>
      </c>
      <c r="K52" s="110" t="s">
        <v>446</v>
      </c>
      <c r="L52" s="414"/>
      <c r="M52" s="277"/>
      <c r="N52" s="880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>
        <v>120000</v>
      </c>
    </row>
    <row r="53" spans="1:27" s="245" customFormat="1" ht="30" customHeight="1" x14ac:dyDescent="0.2">
      <c r="A53" s="239">
        <v>184</v>
      </c>
      <c r="B53" s="240">
        <v>9630</v>
      </c>
      <c r="C53" s="241" t="s">
        <v>610</v>
      </c>
      <c r="D53" s="249" t="s">
        <v>73</v>
      </c>
      <c r="E53" s="239">
        <v>2014</v>
      </c>
      <c r="F53" s="243">
        <v>406</v>
      </c>
      <c r="G53" s="243"/>
      <c r="H53" s="243">
        <v>185</v>
      </c>
      <c r="I53" s="248" t="s">
        <v>5</v>
      </c>
      <c r="J53" s="218" t="s">
        <v>365</v>
      </c>
      <c r="K53" s="110" t="s">
        <v>446</v>
      </c>
      <c r="L53" s="414"/>
      <c r="M53" s="277"/>
      <c r="N53" s="880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>
        <v>130000</v>
      </c>
      <c r="AA53" s="246">
        <v>120000</v>
      </c>
    </row>
    <row r="54" spans="1:27" s="245" customFormat="1" ht="30" customHeight="1" x14ac:dyDescent="0.2">
      <c r="A54" s="239">
        <v>185</v>
      </c>
      <c r="B54" s="240">
        <v>9606</v>
      </c>
      <c r="C54" s="241" t="s">
        <v>611</v>
      </c>
      <c r="D54" s="495" t="s">
        <v>612</v>
      </c>
      <c r="E54" s="239">
        <v>2014</v>
      </c>
      <c r="F54" s="243">
        <v>231</v>
      </c>
      <c r="G54" s="243"/>
      <c r="H54" s="243">
        <v>151</v>
      </c>
      <c r="I54" s="247" t="s">
        <v>90</v>
      </c>
      <c r="J54" s="218" t="s">
        <v>365</v>
      </c>
      <c r="K54" s="110" t="s">
        <v>446</v>
      </c>
      <c r="L54" s="414" t="s">
        <v>478</v>
      </c>
      <c r="M54" s="277"/>
      <c r="N54" s="880"/>
      <c r="O54" s="246"/>
      <c r="P54" s="246"/>
      <c r="Q54" s="246"/>
      <c r="R54" s="246"/>
      <c r="S54" s="246"/>
      <c r="T54" s="246"/>
      <c r="U54" s="246"/>
      <c r="V54" s="246">
        <v>250000</v>
      </c>
      <c r="W54" s="246"/>
      <c r="X54" s="246"/>
      <c r="Y54" s="246"/>
      <c r="Z54" s="246"/>
      <c r="AA54" s="246"/>
    </row>
    <row r="55" spans="1:27" s="245" customFormat="1" ht="30" customHeight="1" x14ac:dyDescent="0.2">
      <c r="A55" s="239">
        <v>186</v>
      </c>
      <c r="B55" s="240">
        <v>9605</v>
      </c>
      <c r="C55" s="241" t="s">
        <v>611</v>
      </c>
      <c r="D55" s="495" t="s">
        <v>612</v>
      </c>
      <c r="E55" s="239">
        <v>2014</v>
      </c>
      <c r="F55" s="243">
        <v>612</v>
      </c>
      <c r="G55" s="243"/>
      <c r="H55" s="243">
        <v>321</v>
      </c>
      <c r="I55" s="247" t="s">
        <v>90</v>
      </c>
      <c r="J55" s="218" t="s">
        <v>365</v>
      </c>
      <c r="K55" s="110" t="s">
        <v>446</v>
      </c>
      <c r="L55" s="414" t="s">
        <v>478</v>
      </c>
      <c r="M55" s="277"/>
      <c r="N55" s="880"/>
      <c r="O55" s="246"/>
      <c r="P55" s="246"/>
      <c r="Q55" s="246"/>
      <c r="R55" s="246"/>
      <c r="S55" s="246"/>
      <c r="T55" s="246"/>
      <c r="U55" s="246"/>
      <c r="V55" s="246">
        <v>250000</v>
      </c>
      <c r="W55" s="246"/>
      <c r="X55" s="246"/>
      <c r="Y55" s="246"/>
      <c r="Z55" s="246"/>
      <c r="AA55" s="246"/>
    </row>
    <row r="56" spans="1:27" s="245" customFormat="1" ht="30" customHeight="1" x14ac:dyDescent="0.2">
      <c r="A56" s="239">
        <v>187</v>
      </c>
      <c r="B56" s="240">
        <v>9604</v>
      </c>
      <c r="C56" s="241" t="s">
        <v>611</v>
      </c>
      <c r="D56" s="495" t="s">
        <v>612</v>
      </c>
      <c r="E56" s="239">
        <v>2014</v>
      </c>
      <c r="F56" s="243">
        <v>412</v>
      </c>
      <c r="G56" s="243"/>
      <c r="H56" s="243">
        <v>300</v>
      </c>
      <c r="I56" s="247" t="s">
        <v>90</v>
      </c>
      <c r="J56" s="218" t="s">
        <v>365</v>
      </c>
      <c r="K56" s="110" t="s">
        <v>446</v>
      </c>
      <c r="L56" s="414" t="s">
        <v>478</v>
      </c>
      <c r="M56" s="277"/>
      <c r="N56" s="880"/>
      <c r="O56" s="246"/>
      <c r="P56" s="246"/>
      <c r="Q56" s="246"/>
      <c r="R56" s="246"/>
      <c r="S56" s="246"/>
      <c r="T56" s="246"/>
      <c r="U56" s="246"/>
      <c r="V56" s="246">
        <v>250000</v>
      </c>
      <c r="W56" s="246"/>
      <c r="X56" s="246"/>
      <c r="Y56" s="246"/>
      <c r="Z56" s="246"/>
      <c r="AA56" s="246"/>
    </row>
    <row r="57" spans="1:27" s="245" customFormat="1" ht="30" customHeight="1" x14ac:dyDescent="0.2">
      <c r="A57" s="239">
        <v>188</v>
      </c>
      <c r="B57" s="240">
        <v>9834</v>
      </c>
      <c r="C57" s="241" t="s">
        <v>454</v>
      </c>
      <c r="D57" s="495" t="s">
        <v>73</v>
      </c>
      <c r="E57" s="239">
        <v>2016</v>
      </c>
      <c r="F57" s="243">
        <v>110</v>
      </c>
      <c r="G57" s="243"/>
      <c r="H57" s="243" t="s">
        <v>158</v>
      </c>
      <c r="I57" s="247" t="s">
        <v>5</v>
      </c>
      <c r="J57" s="218" t="s">
        <v>365</v>
      </c>
      <c r="K57" s="110" t="s">
        <v>446</v>
      </c>
      <c r="L57" s="414"/>
      <c r="M57" s="277"/>
      <c r="N57" s="880"/>
      <c r="O57" s="246"/>
      <c r="P57" s="246"/>
      <c r="Q57" s="246"/>
      <c r="R57" s="246"/>
      <c r="S57" s="246"/>
      <c r="T57" s="246"/>
      <c r="U57" s="246"/>
      <c r="V57" s="246"/>
      <c r="W57" s="246">
        <v>120000</v>
      </c>
      <c r="X57" s="246"/>
      <c r="Y57" s="246"/>
      <c r="Z57" s="246"/>
      <c r="AA57" s="246"/>
    </row>
    <row r="58" spans="1:27" s="245" customFormat="1" ht="30" customHeight="1" x14ac:dyDescent="0.2">
      <c r="A58" s="239">
        <v>194</v>
      </c>
      <c r="B58" s="240">
        <v>9631</v>
      </c>
      <c r="C58" s="241" t="s">
        <v>243</v>
      </c>
      <c r="D58" s="495" t="s">
        <v>244</v>
      </c>
      <c r="E58" s="239">
        <v>2014</v>
      </c>
      <c r="F58" s="243">
        <v>7</v>
      </c>
      <c r="G58" s="243"/>
      <c r="H58" s="243" t="s">
        <v>158</v>
      </c>
      <c r="I58" s="247" t="s">
        <v>5</v>
      </c>
      <c r="J58" s="218" t="s">
        <v>365</v>
      </c>
      <c r="K58" s="110" t="s">
        <v>446</v>
      </c>
      <c r="L58" s="414"/>
      <c r="M58" s="277"/>
      <c r="N58" s="880"/>
      <c r="O58" s="246"/>
      <c r="P58" s="246"/>
      <c r="Q58" s="246"/>
      <c r="R58" s="246"/>
      <c r="S58" s="246"/>
      <c r="T58" s="246"/>
      <c r="U58" s="246"/>
      <c r="V58" s="246"/>
      <c r="W58" s="246">
        <v>70000</v>
      </c>
      <c r="X58" s="246"/>
      <c r="Y58" s="246"/>
      <c r="Z58" s="246"/>
      <c r="AA58" s="246"/>
    </row>
    <row r="59" spans="1:27" s="245" customFormat="1" ht="30" customHeight="1" x14ac:dyDescent="0.2">
      <c r="A59" s="239">
        <v>195</v>
      </c>
      <c r="B59" s="240">
        <v>8112</v>
      </c>
      <c r="C59" s="241" t="s">
        <v>539</v>
      </c>
      <c r="D59" s="495" t="s">
        <v>540</v>
      </c>
      <c r="E59" s="239">
        <v>2012</v>
      </c>
      <c r="F59" s="243">
        <v>1143</v>
      </c>
      <c r="G59" s="243"/>
      <c r="H59" s="243">
        <v>482</v>
      </c>
      <c r="I59" s="248" t="s">
        <v>5</v>
      </c>
      <c r="J59" s="218" t="s">
        <v>365</v>
      </c>
      <c r="K59" s="112" t="s">
        <v>448</v>
      </c>
      <c r="L59" s="414"/>
      <c r="M59" s="277"/>
      <c r="N59" s="880"/>
      <c r="O59" s="246"/>
      <c r="P59" s="246"/>
      <c r="Q59" s="246">
        <v>250000</v>
      </c>
      <c r="R59" s="246"/>
      <c r="S59" s="246"/>
      <c r="T59" s="246"/>
      <c r="U59" s="246"/>
      <c r="V59" s="246"/>
      <c r="W59" s="246"/>
      <c r="X59" s="246"/>
      <c r="Y59" s="246"/>
      <c r="Z59" s="246"/>
      <c r="AA59" s="246">
        <v>120000</v>
      </c>
    </row>
    <row r="60" spans="1:27" s="245" customFormat="1" ht="30" customHeight="1" x14ac:dyDescent="0.2">
      <c r="A60" s="239">
        <v>196</v>
      </c>
      <c r="B60" s="240">
        <v>8007</v>
      </c>
      <c r="C60" s="241" t="s">
        <v>345</v>
      </c>
      <c r="D60" s="249" t="s">
        <v>311</v>
      </c>
      <c r="E60" s="239">
        <v>2001</v>
      </c>
      <c r="F60" s="243">
        <v>2305</v>
      </c>
      <c r="G60" s="243" t="s">
        <v>1</v>
      </c>
      <c r="H60" s="243">
        <v>158</v>
      </c>
      <c r="I60" s="248" t="s">
        <v>5</v>
      </c>
      <c r="J60" s="218" t="s">
        <v>365</v>
      </c>
      <c r="K60" s="110" t="s">
        <v>446</v>
      </c>
      <c r="L60" s="414"/>
      <c r="M60" s="277"/>
      <c r="N60" s="880"/>
      <c r="O60" s="246"/>
      <c r="P60" s="246"/>
      <c r="Q60" s="246"/>
      <c r="R60" s="246">
        <v>80000</v>
      </c>
      <c r="S60" s="246"/>
      <c r="T60" s="246"/>
      <c r="U60" s="246"/>
      <c r="V60" s="246"/>
      <c r="W60" s="246"/>
      <c r="X60" s="246"/>
      <c r="Y60" s="246"/>
      <c r="Z60" s="246"/>
      <c r="AA60" s="246"/>
    </row>
    <row r="61" spans="1:27" s="245" customFormat="1" ht="30" customHeight="1" x14ac:dyDescent="0.2">
      <c r="A61" s="239">
        <v>197</v>
      </c>
      <c r="B61" s="240">
        <v>6643</v>
      </c>
      <c r="C61" s="241" t="s">
        <v>346</v>
      </c>
      <c r="D61" s="249" t="s">
        <v>311</v>
      </c>
      <c r="E61" s="239">
        <v>2001</v>
      </c>
      <c r="F61" s="243">
        <v>2087</v>
      </c>
      <c r="G61" s="243" t="s">
        <v>1</v>
      </c>
      <c r="H61" s="243">
        <v>32</v>
      </c>
      <c r="I61" s="248" t="s">
        <v>5</v>
      </c>
      <c r="J61" s="218" t="s">
        <v>365</v>
      </c>
      <c r="K61" s="110" t="s">
        <v>446</v>
      </c>
      <c r="L61" s="414"/>
      <c r="M61" s="277"/>
      <c r="N61" s="880"/>
      <c r="O61" s="246"/>
      <c r="P61" s="246"/>
      <c r="Q61" s="246"/>
      <c r="R61" s="246">
        <v>80000</v>
      </c>
      <c r="S61" s="246"/>
      <c r="T61" s="246"/>
      <c r="U61" s="246"/>
      <c r="V61" s="246"/>
      <c r="W61" s="246"/>
      <c r="X61" s="246"/>
      <c r="Y61" s="246"/>
      <c r="Z61" s="246"/>
      <c r="AA61" s="246"/>
    </row>
    <row r="62" spans="1:27" s="245" customFormat="1" ht="30" customHeight="1" x14ac:dyDescent="0.2">
      <c r="A62" s="239" t="s">
        <v>662</v>
      </c>
      <c r="B62" s="240"/>
      <c r="C62" s="241" t="s">
        <v>663</v>
      </c>
      <c r="D62" s="249" t="s">
        <v>664</v>
      </c>
      <c r="E62" s="239">
        <v>2012</v>
      </c>
      <c r="F62" s="243" t="s">
        <v>220</v>
      </c>
      <c r="G62" s="243" t="s">
        <v>220</v>
      </c>
      <c r="H62" s="243" t="s">
        <v>220</v>
      </c>
      <c r="I62" s="248" t="s">
        <v>5</v>
      </c>
      <c r="J62" s="218" t="s">
        <v>365</v>
      </c>
      <c r="K62" s="229" t="s">
        <v>220</v>
      </c>
      <c r="L62" s="414"/>
      <c r="M62" s="277"/>
      <c r="N62" s="880"/>
      <c r="O62" s="246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6">
        <v>55000</v>
      </c>
      <c r="AA62" s="246"/>
    </row>
    <row r="63" spans="1:27" s="245" customFormat="1" ht="30" customHeight="1" x14ac:dyDescent="0.2">
      <c r="A63" s="239" t="s">
        <v>63</v>
      </c>
      <c r="B63" s="240"/>
      <c r="C63" s="241" t="s">
        <v>178</v>
      </c>
      <c r="D63" s="249" t="s">
        <v>81</v>
      </c>
      <c r="E63" s="239" t="s">
        <v>49</v>
      </c>
      <c r="F63" s="243" t="s">
        <v>98</v>
      </c>
      <c r="G63" s="243" t="s">
        <v>98</v>
      </c>
      <c r="H63" s="243" t="s">
        <v>98</v>
      </c>
      <c r="I63" s="248" t="s">
        <v>5</v>
      </c>
      <c r="J63" s="219" t="s">
        <v>367</v>
      </c>
      <c r="K63" s="229" t="s">
        <v>220</v>
      </c>
      <c r="L63" s="419" t="s">
        <v>718</v>
      </c>
      <c r="M63" s="277">
        <v>41000</v>
      </c>
      <c r="N63" s="880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</row>
    <row r="64" spans="1:27" s="245" customFormat="1" ht="30" customHeight="1" x14ac:dyDescent="0.2">
      <c r="A64" s="239" t="s">
        <v>103</v>
      </c>
      <c r="B64" s="240"/>
      <c r="C64" s="241" t="s">
        <v>82</v>
      </c>
      <c r="D64" s="249" t="s">
        <v>81</v>
      </c>
      <c r="E64" s="239" t="s">
        <v>49</v>
      </c>
      <c r="F64" s="243" t="s">
        <v>98</v>
      </c>
      <c r="G64" s="243" t="s">
        <v>98</v>
      </c>
      <c r="H64" s="243" t="s">
        <v>98</v>
      </c>
      <c r="I64" s="248" t="s">
        <v>5</v>
      </c>
      <c r="J64" s="219" t="s">
        <v>367</v>
      </c>
      <c r="K64" s="229" t="s">
        <v>220</v>
      </c>
      <c r="L64" s="419"/>
      <c r="M64" s="277"/>
      <c r="N64" s="880">
        <v>41000</v>
      </c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</row>
    <row r="65" spans="1:27" s="245" customFormat="1" ht="30" customHeight="1" x14ac:dyDescent="0.2">
      <c r="A65" s="239" t="s">
        <v>104</v>
      </c>
      <c r="B65" s="240"/>
      <c r="C65" s="241" t="s">
        <v>351</v>
      </c>
      <c r="D65" s="249" t="s">
        <v>81</v>
      </c>
      <c r="E65" s="239">
        <v>1997</v>
      </c>
      <c r="F65" s="243" t="s">
        <v>98</v>
      </c>
      <c r="G65" s="243" t="s">
        <v>98</v>
      </c>
      <c r="H65" s="243" t="s">
        <v>98</v>
      </c>
      <c r="I65" s="248" t="s">
        <v>5</v>
      </c>
      <c r="J65" s="219" t="s">
        <v>367</v>
      </c>
      <c r="K65" s="229" t="s">
        <v>220</v>
      </c>
      <c r="L65" s="419"/>
      <c r="M65" s="277"/>
      <c r="N65" s="880"/>
      <c r="O65" s="246"/>
      <c r="P65" s="246"/>
      <c r="Q65" s="246"/>
      <c r="R65" s="246"/>
      <c r="S65" s="246"/>
      <c r="T65" s="246"/>
      <c r="U65" s="246">
        <v>41000</v>
      </c>
      <c r="V65" s="246"/>
      <c r="W65" s="246"/>
      <c r="X65" s="246"/>
      <c r="Y65" s="246"/>
      <c r="Z65" s="246"/>
      <c r="AA65" s="246"/>
    </row>
    <row r="66" spans="1:27" s="245" customFormat="1" ht="30" customHeight="1" x14ac:dyDescent="0.2">
      <c r="A66" s="239" t="s">
        <v>203</v>
      </c>
      <c r="B66" s="240"/>
      <c r="C66" s="279" t="s">
        <v>204</v>
      </c>
      <c r="D66" s="249" t="s">
        <v>205</v>
      </c>
      <c r="E66" s="239">
        <v>2003</v>
      </c>
      <c r="F66" s="243" t="s">
        <v>98</v>
      </c>
      <c r="G66" s="243" t="s">
        <v>98</v>
      </c>
      <c r="H66" s="243" t="s">
        <v>98</v>
      </c>
      <c r="I66" s="248" t="s">
        <v>5</v>
      </c>
      <c r="J66" s="219" t="s">
        <v>367</v>
      </c>
      <c r="K66" s="229" t="s">
        <v>220</v>
      </c>
      <c r="L66" s="419" t="s">
        <v>523</v>
      </c>
      <c r="M66" s="277"/>
      <c r="N66" s="880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  <c r="AA66" s="246"/>
    </row>
    <row r="67" spans="1:27" s="245" customFormat="1" ht="30" customHeight="1" x14ac:dyDescent="0.2">
      <c r="A67" s="239" t="s">
        <v>613</v>
      </c>
      <c r="B67" s="240">
        <v>9648</v>
      </c>
      <c r="C67" s="279" t="s">
        <v>614</v>
      </c>
      <c r="D67" s="249" t="s">
        <v>205</v>
      </c>
      <c r="E67" s="239">
        <v>2015</v>
      </c>
      <c r="F67" s="243" t="s">
        <v>98</v>
      </c>
      <c r="G67" s="243" t="s">
        <v>98</v>
      </c>
      <c r="H67" s="243" t="s">
        <v>98</v>
      </c>
      <c r="I67" s="248" t="s">
        <v>5</v>
      </c>
      <c r="J67" s="218" t="s">
        <v>365</v>
      </c>
      <c r="K67" s="229" t="s">
        <v>98</v>
      </c>
      <c r="L67" s="419"/>
      <c r="M67" s="277"/>
      <c r="N67" s="880"/>
      <c r="O67" s="246"/>
      <c r="P67" s="246"/>
      <c r="Q67" s="246"/>
      <c r="R67" s="246"/>
      <c r="S67" s="246"/>
      <c r="T67" s="246"/>
      <c r="U67" s="246"/>
      <c r="V67" s="246">
        <v>30000</v>
      </c>
      <c r="W67" s="246"/>
      <c r="X67" s="246"/>
      <c r="Y67" s="246"/>
      <c r="Z67" s="246"/>
      <c r="AA67" s="246"/>
    </row>
    <row r="68" spans="1:27" s="245" customFormat="1" ht="30" customHeight="1" x14ac:dyDescent="0.2">
      <c r="A68" s="272" t="s">
        <v>456</v>
      </c>
      <c r="B68" s="274" t="s">
        <v>1</v>
      </c>
      <c r="C68" s="273" t="s">
        <v>457</v>
      </c>
      <c r="D68" s="275" t="s">
        <v>196</v>
      </c>
      <c r="E68" s="272">
        <v>2008</v>
      </c>
      <c r="F68" s="243" t="s">
        <v>98</v>
      </c>
      <c r="G68" s="243" t="s">
        <v>98</v>
      </c>
      <c r="H68" s="243" t="s">
        <v>98</v>
      </c>
      <c r="I68" s="248" t="s">
        <v>5</v>
      </c>
      <c r="J68" s="219" t="s">
        <v>367</v>
      </c>
      <c r="K68" s="229" t="s">
        <v>220</v>
      </c>
      <c r="L68" s="419" t="s">
        <v>595</v>
      </c>
      <c r="M68" s="277"/>
      <c r="N68" s="880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</row>
    <row r="69" spans="1:27" s="272" customFormat="1" ht="30" customHeight="1" x14ac:dyDescent="0.2">
      <c r="A69" s="272" t="s">
        <v>197</v>
      </c>
      <c r="C69" s="273" t="s">
        <v>198</v>
      </c>
      <c r="D69" s="273" t="s">
        <v>196</v>
      </c>
      <c r="E69" s="272">
        <v>1986</v>
      </c>
      <c r="F69" s="243" t="s">
        <v>98</v>
      </c>
      <c r="G69" s="243" t="s">
        <v>98</v>
      </c>
      <c r="H69" s="243" t="s">
        <v>98</v>
      </c>
      <c r="I69" s="248" t="s">
        <v>5</v>
      </c>
      <c r="J69" s="220" t="s">
        <v>368</v>
      </c>
      <c r="K69" s="229" t="s">
        <v>220</v>
      </c>
      <c r="L69" s="419" t="s">
        <v>595</v>
      </c>
      <c r="N69" s="912"/>
    </row>
    <row r="70" spans="1:27" s="245" customFormat="1" ht="30" customHeight="1" x14ac:dyDescent="0.2">
      <c r="A70" s="272" t="s">
        <v>199</v>
      </c>
      <c r="B70" s="274">
        <v>8028</v>
      </c>
      <c r="C70" s="273" t="s">
        <v>198</v>
      </c>
      <c r="D70" s="275" t="s">
        <v>196</v>
      </c>
      <c r="E70" s="272">
        <v>1992</v>
      </c>
      <c r="F70" s="243" t="s">
        <v>98</v>
      </c>
      <c r="G70" s="243" t="s">
        <v>98</v>
      </c>
      <c r="H70" s="243" t="s">
        <v>98</v>
      </c>
      <c r="I70" s="248" t="s">
        <v>5</v>
      </c>
      <c r="J70" s="220" t="s">
        <v>368</v>
      </c>
      <c r="K70" s="229" t="s">
        <v>220</v>
      </c>
      <c r="L70" s="419" t="s">
        <v>595</v>
      </c>
      <c r="M70" s="277"/>
      <c r="N70" s="880"/>
      <c r="O70" s="246"/>
      <c r="P70" s="246"/>
      <c r="Q70" s="246"/>
      <c r="R70" s="246"/>
      <c r="S70" s="246"/>
      <c r="T70" s="246"/>
      <c r="U70" s="246"/>
      <c r="V70" s="246"/>
      <c r="W70" s="246"/>
      <c r="X70" s="246"/>
      <c r="Y70" s="246"/>
      <c r="Z70" s="246"/>
      <c r="AA70" s="246"/>
    </row>
    <row r="71" spans="1:27" s="245" customFormat="1" ht="30" customHeight="1" x14ac:dyDescent="0.2">
      <c r="A71" s="272" t="s">
        <v>594</v>
      </c>
      <c r="B71" s="274">
        <v>4236</v>
      </c>
      <c r="C71" s="273" t="s">
        <v>198</v>
      </c>
      <c r="D71" s="275" t="s">
        <v>196</v>
      </c>
      <c r="E71" s="272">
        <v>2004</v>
      </c>
      <c r="F71" s="243" t="s">
        <v>98</v>
      </c>
      <c r="G71" s="243" t="s">
        <v>98</v>
      </c>
      <c r="H71" s="243" t="s">
        <v>98</v>
      </c>
      <c r="I71" s="248" t="s">
        <v>5</v>
      </c>
      <c r="J71" s="221" t="s">
        <v>369</v>
      </c>
      <c r="K71" s="229" t="s">
        <v>220</v>
      </c>
      <c r="L71" s="419" t="s">
        <v>595</v>
      </c>
      <c r="M71" s="277"/>
      <c r="N71" s="880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46"/>
      <c r="Z71" s="246"/>
      <c r="AA71" s="246"/>
    </row>
    <row r="72" spans="1:27" s="245" customFormat="1" ht="30" customHeight="1" x14ac:dyDescent="0.2">
      <c r="A72" s="272" t="s">
        <v>200</v>
      </c>
      <c r="B72" s="274">
        <v>8154</v>
      </c>
      <c r="C72" s="273" t="s">
        <v>420</v>
      </c>
      <c r="D72" s="275" t="s">
        <v>196</v>
      </c>
      <c r="E72" s="272">
        <v>2007</v>
      </c>
      <c r="F72" s="243" t="s">
        <v>98</v>
      </c>
      <c r="G72" s="243" t="s">
        <v>98</v>
      </c>
      <c r="H72" s="243" t="s">
        <v>98</v>
      </c>
      <c r="I72" s="248" t="s">
        <v>5</v>
      </c>
      <c r="J72" s="219" t="s">
        <v>367</v>
      </c>
      <c r="K72" s="229" t="s">
        <v>220</v>
      </c>
      <c r="L72" s="419" t="s">
        <v>595</v>
      </c>
      <c r="M72" s="277">
        <v>19000</v>
      </c>
      <c r="N72" s="880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  <c r="AA72" s="246"/>
    </row>
    <row r="73" spans="1:27" s="245" customFormat="1" ht="30" customHeight="1" x14ac:dyDescent="0.2">
      <c r="A73" s="272" t="s">
        <v>201</v>
      </c>
      <c r="B73" s="274">
        <v>8004</v>
      </c>
      <c r="C73" s="273" t="s">
        <v>198</v>
      </c>
      <c r="D73" s="275" t="s">
        <v>196</v>
      </c>
      <c r="E73" s="272">
        <v>2002</v>
      </c>
      <c r="F73" s="243" t="s">
        <v>98</v>
      </c>
      <c r="G73" s="243" t="s">
        <v>98</v>
      </c>
      <c r="H73" s="243" t="s">
        <v>98</v>
      </c>
      <c r="I73" s="248" t="s">
        <v>5</v>
      </c>
      <c r="J73" s="220" t="s">
        <v>368</v>
      </c>
      <c r="K73" s="229" t="s">
        <v>220</v>
      </c>
      <c r="L73" s="419" t="s">
        <v>595</v>
      </c>
      <c r="M73" s="277"/>
      <c r="N73" s="880"/>
      <c r="O73" s="246"/>
      <c r="P73" s="246"/>
      <c r="Q73" s="246"/>
      <c r="R73" s="246"/>
      <c r="S73" s="246"/>
      <c r="T73" s="246"/>
      <c r="U73" s="246"/>
      <c r="V73" s="246"/>
      <c r="W73" s="246"/>
      <c r="X73" s="246"/>
      <c r="Y73" s="246"/>
      <c r="Z73" s="246"/>
      <c r="AA73" s="246"/>
    </row>
    <row r="74" spans="1:27" s="245" customFormat="1" ht="30" customHeight="1" x14ac:dyDescent="0.2">
      <c r="A74" s="272" t="s">
        <v>421</v>
      </c>
      <c r="B74" s="274">
        <v>8004</v>
      </c>
      <c r="C74" s="273" t="s">
        <v>198</v>
      </c>
      <c r="D74" s="275" t="s">
        <v>196</v>
      </c>
      <c r="E74" s="272">
        <v>2004</v>
      </c>
      <c r="F74" s="243" t="s">
        <v>98</v>
      </c>
      <c r="G74" s="243" t="s">
        <v>98</v>
      </c>
      <c r="H74" s="243" t="s">
        <v>98</v>
      </c>
      <c r="I74" s="248" t="s">
        <v>5</v>
      </c>
      <c r="J74" s="219" t="s">
        <v>367</v>
      </c>
      <c r="K74" s="229" t="s">
        <v>220</v>
      </c>
      <c r="L74" s="419" t="s">
        <v>595</v>
      </c>
      <c r="M74" s="277"/>
      <c r="N74" s="880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  <c r="AA74" s="246"/>
    </row>
    <row r="75" spans="1:27" s="245" customFormat="1" ht="30" customHeight="1" x14ac:dyDescent="0.2">
      <c r="A75" s="272" t="s">
        <v>422</v>
      </c>
      <c r="B75" s="274">
        <v>8012</v>
      </c>
      <c r="C75" s="273" t="s">
        <v>198</v>
      </c>
      <c r="D75" s="275" t="s">
        <v>196</v>
      </c>
      <c r="E75" s="272">
        <v>2006</v>
      </c>
      <c r="F75" s="243" t="s">
        <v>98</v>
      </c>
      <c r="G75" s="243" t="s">
        <v>98</v>
      </c>
      <c r="H75" s="243" t="s">
        <v>98</v>
      </c>
      <c r="I75" s="248" t="s">
        <v>5</v>
      </c>
      <c r="J75" s="219" t="s">
        <v>367</v>
      </c>
      <c r="K75" s="229" t="s">
        <v>220</v>
      </c>
      <c r="L75" s="419" t="s">
        <v>595</v>
      </c>
      <c r="M75" s="277"/>
      <c r="N75" s="880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  <c r="AA75" s="246"/>
    </row>
    <row r="76" spans="1:27" s="245" customFormat="1" ht="30" customHeight="1" x14ac:dyDescent="0.2">
      <c r="A76" s="272" t="s">
        <v>587</v>
      </c>
      <c r="B76" s="274">
        <v>8073</v>
      </c>
      <c r="C76" s="273" t="s">
        <v>588</v>
      </c>
      <c r="D76" s="275" t="s">
        <v>196</v>
      </c>
      <c r="E76" s="272">
        <v>2009</v>
      </c>
      <c r="F76" s="243" t="s">
        <v>98</v>
      </c>
      <c r="G76" s="243" t="s">
        <v>98</v>
      </c>
      <c r="H76" s="243" t="s">
        <v>98</v>
      </c>
      <c r="I76" s="248" t="s">
        <v>5</v>
      </c>
      <c r="J76" s="219" t="s">
        <v>367</v>
      </c>
      <c r="K76" s="229" t="s">
        <v>98</v>
      </c>
      <c r="L76" s="419" t="s">
        <v>595</v>
      </c>
      <c r="M76" s="277"/>
      <c r="N76" s="880"/>
      <c r="O76" s="246"/>
      <c r="P76" s="246"/>
      <c r="Q76" s="246"/>
      <c r="R76" s="246"/>
      <c r="S76" s="246"/>
      <c r="T76" s="246"/>
      <c r="U76" s="246"/>
      <c r="V76" s="246"/>
      <c r="W76" s="246"/>
      <c r="X76" s="246"/>
      <c r="Y76" s="246"/>
      <c r="Z76" s="246"/>
      <c r="AA76" s="246"/>
    </row>
    <row r="77" spans="1:27" s="245" customFormat="1" ht="30" customHeight="1" x14ac:dyDescent="0.2">
      <c r="A77" s="272" t="s">
        <v>589</v>
      </c>
      <c r="B77" s="274">
        <v>8111</v>
      </c>
      <c r="C77" s="273" t="s">
        <v>588</v>
      </c>
      <c r="D77" s="275" t="s">
        <v>196</v>
      </c>
      <c r="E77" s="272">
        <v>2012</v>
      </c>
      <c r="F77" s="243" t="s">
        <v>98</v>
      </c>
      <c r="G77" s="243" t="s">
        <v>98</v>
      </c>
      <c r="H77" s="243" t="s">
        <v>98</v>
      </c>
      <c r="I77" s="248" t="s">
        <v>5</v>
      </c>
      <c r="J77" s="219" t="s">
        <v>367</v>
      </c>
      <c r="K77" s="229" t="s">
        <v>98</v>
      </c>
      <c r="L77" s="419" t="s">
        <v>595</v>
      </c>
      <c r="M77" s="277"/>
      <c r="N77" s="880"/>
      <c r="O77" s="246"/>
      <c r="P77" s="246"/>
      <c r="Q77" s="246"/>
      <c r="R77" s="246"/>
      <c r="S77" s="246"/>
      <c r="T77" s="246"/>
      <c r="U77" s="246"/>
      <c r="V77" s="246"/>
      <c r="W77" s="246"/>
      <c r="X77" s="246"/>
      <c r="Y77" s="246"/>
      <c r="Z77" s="246"/>
      <c r="AA77" s="246"/>
    </row>
    <row r="78" spans="1:27" s="245" customFormat="1" ht="30" customHeight="1" x14ac:dyDescent="0.2">
      <c r="A78" s="272" t="s">
        <v>590</v>
      </c>
      <c r="B78" s="274">
        <v>8075</v>
      </c>
      <c r="C78" s="273" t="s">
        <v>588</v>
      </c>
      <c r="D78" s="275" t="s">
        <v>196</v>
      </c>
      <c r="E78" s="272">
        <v>2009</v>
      </c>
      <c r="F78" s="243" t="s">
        <v>98</v>
      </c>
      <c r="G78" s="243" t="s">
        <v>98</v>
      </c>
      <c r="H78" s="243" t="s">
        <v>98</v>
      </c>
      <c r="I78" s="248" t="s">
        <v>5</v>
      </c>
      <c r="J78" s="219" t="s">
        <v>367</v>
      </c>
      <c r="K78" s="229" t="s">
        <v>98</v>
      </c>
      <c r="L78" s="419" t="s">
        <v>595</v>
      </c>
      <c r="M78" s="277"/>
      <c r="N78" s="880"/>
      <c r="O78" s="246"/>
      <c r="P78" s="246"/>
      <c r="Q78" s="246"/>
      <c r="R78" s="246"/>
      <c r="S78" s="246"/>
      <c r="T78" s="246"/>
      <c r="U78" s="246"/>
      <c r="V78" s="246"/>
      <c r="W78" s="246"/>
      <c r="X78" s="246"/>
      <c r="Y78" s="246"/>
      <c r="Z78" s="246"/>
      <c r="AA78" s="246"/>
    </row>
    <row r="79" spans="1:27" s="245" customFormat="1" ht="30" customHeight="1" x14ac:dyDescent="0.2">
      <c r="A79" s="272" t="s">
        <v>591</v>
      </c>
      <c r="B79" s="274">
        <v>9612</v>
      </c>
      <c r="C79" s="273" t="s">
        <v>592</v>
      </c>
      <c r="D79" s="275" t="s">
        <v>196</v>
      </c>
      <c r="E79" s="272">
        <v>2013</v>
      </c>
      <c r="F79" s="243" t="s">
        <v>98</v>
      </c>
      <c r="G79" s="243" t="s">
        <v>98</v>
      </c>
      <c r="H79" s="243" t="s">
        <v>98</v>
      </c>
      <c r="I79" s="248" t="s">
        <v>5</v>
      </c>
      <c r="J79" s="219" t="s">
        <v>367</v>
      </c>
      <c r="K79" s="229" t="s">
        <v>98</v>
      </c>
      <c r="L79" s="419" t="s">
        <v>595</v>
      </c>
      <c r="M79" s="277"/>
      <c r="N79" s="880"/>
      <c r="O79" s="246"/>
      <c r="P79" s="246"/>
      <c r="Q79" s="246"/>
      <c r="R79" s="246"/>
      <c r="S79" s="246"/>
      <c r="T79" s="246"/>
      <c r="U79" s="246"/>
      <c r="V79" s="246"/>
      <c r="W79" s="246"/>
      <c r="X79" s="246"/>
      <c r="Y79" s="246"/>
      <c r="Z79" s="246"/>
      <c r="AA79" s="246"/>
    </row>
    <row r="80" spans="1:27" s="245" customFormat="1" ht="30" customHeight="1" x14ac:dyDescent="0.2">
      <c r="A80" s="272" t="s">
        <v>593</v>
      </c>
      <c r="B80" s="274">
        <v>9613</v>
      </c>
      <c r="C80" s="273" t="s">
        <v>592</v>
      </c>
      <c r="D80" s="275" t="s">
        <v>196</v>
      </c>
      <c r="E80" s="272">
        <v>2013</v>
      </c>
      <c r="F80" s="243" t="s">
        <v>98</v>
      </c>
      <c r="G80" s="243" t="s">
        <v>98</v>
      </c>
      <c r="H80" s="243" t="s">
        <v>98</v>
      </c>
      <c r="I80" s="248" t="s">
        <v>5</v>
      </c>
      <c r="J80" s="219" t="s">
        <v>367</v>
      </c>
      <c r="K80" s="229" t="s">
        <v>98</v>
      </c>
      <c r="L80" s="419" t="s">
        <v>595</v>
      </c>
      <c r="M80" s="277"/>
      <c r="N80" s="880"/>
      <c r="O80" s="246"/>
      <c r="P80" s="246"/>
      <c r="Q80" s="246"/>
      <c r="R80" s="246"/>
      <c r="S80" s="246"/>
      <c r="T80" s="246"/>
      <c r="U80" s="246"/>
      <c r="V80" s="246"/>
      <c r="W80" s="246"/>
      <c r="X80" s="246"/>
      <c r="Y80" s="246"/>
      <c r="Z80" s="246"/>
      <c r="AA80" s="246"/>
    </row>
    <row r="81" spans="1:27" s="245" customFormat="1" ht="30" customHeight="1" x14ac:dyDescent="0.2">
      <c r="A81" s="272" t="s">
        <v>303</v>
      </c>
      <c r="B81" s="274">
        <v>6698</v>
      </c>
      <c r="C81" s="273" t="s">
        <v>304</v>
      </c>
      <c r="D81" s="275" t="s">
        <v>305</v>
      </c>
      <c r="E81" s="272">
        <v>2005</v>
      </c>
      <c r="F81" s="276"/>
      <c r="G81" s="276"/>
      <c r="H81" s="276"/>
      <c r="I81" s="248" t="s">
        <v>5</v>
      </c>
      <c r="J81" s="219" t="s">
        <v>367</v>
      </c>
      <c r="K81" s="229" t="s">
        <v>220</v>
      </c>
      <c r="L81" s="419"/>
      <c r="M81" s="277"/>
      <c r="N81" s="880"/>
      <c r="O81" s="246"/>
      <c r="P81" s="246"/>
      <c r="Q81" s="246"/>
      <c r="R81" s="246"/>
      <c r="S81" s="246"/>
      <c r="T81" s="246"/>
      <c r="U81" s="246"/>
      <c r="V81" s="246"/>
      <c r="W81" s="246"/>
      <c r="X81" s="246"/>
      <c r="Y81" s="246"/>
      <c r="Z81" s="246"/>
      <c r="AA81" s="246"/>
    </row>
    <row r="82" spans="1:27" s="293" customFormat="1" ht="30" customHeight="1" x14ac:dyDescent="0.2">
      <c r="A82" s="287" t="s">
        <v>1</v>
      </c>
      <c r="B82" s="288"/>
      <c r="C82" s="289" t="s">
        <v>189</v>
      </c>
      <c r="D82" s="290" t="s">
        <v>190</v>
      </c>
      <c r="E82" s="287" t="s">
        <v>194</v>
      </c>
      <c r="F82" s="291" t="s">
        <v>1</v>
      </c>
      <c r="G82" s="291" t="s">
        <v>51</v>
      </c>
      <c r="H82" s="291" t="s">
        <v>1</v>
      </c>
      <c r="I82" s="248" t="s">
        <v>5</v>
      </c>
      <c r="J82" s="220" t="s">
        <v>368</v>
      </c>
      <c r="K82" s="229" t="s">
        <v>220</v>
      </c>
      <c r="L82" s="419"/>
      <c r="M82" s="277" t="s">
        <v>1</v>
      </c>
      <c r="N82" s="880">
        <v>16000</v>
      </c>
      <c r="O82" s="292"/>
      <c r="P82" s="292">
        <v>16000</v>
      </c>
      <c r="Q82" s="292"/>
      <c r="R82" s="292">
        <v>16000</v>
      </c>
      <c r="S82" s="292"/>
      <c r="T82" s="292">
        <v>16000</v>
      </c>
      <c r="U82" s="292"/>
      <c r="V82" s="292">
        <v>16000</v>
      </c>
      <c r="W82" s="292"/>
      <c r="X82" s="292">
        <v>16000</v>
      </c>
      <c r="Y82" s="292"/>
      <c r="Z82" s="292">
        <v>16000</v>
      </c>
      <c r="AA82" s="292"/>
    </row>
    <row r="83" spans="1:27" s="293" customFormat="1" ht="30" customHeight="1" x14ac:dyDescent="0.2">
      <c r="A83" s="287" t="s">
        <v>1</v>
      </c>
      <c r="B83" s="288"/>
      <c r="C83" s="289" t="s">
        <v>409</v>
      </c>
      <c r="D83" s="290" t="s">
        <v>190</v>
      </c>
      <c r="E83" s="287" t="s">
        <v>195</v>
      </c>
      <c r="F83" s="291" t="s">
        <v>1</v>
      </c>
      <c r="G83" s="291" t="s">
        <v>51</v>
      </c>
      <c r="H83" s="291" t="s">
        <v>1</v>
      </c>
      <c r="I83" s="248" t="s">
        <v>5</v>
      </c>
      <c r="J83" s="220" t="s">
        <v>368</v>
      </c>
      <c r="K83" s="229" t="s">
        <v>220</v>
      </c>
      <c r="L83" s="419"/>
      <c r="M83" s="277" t="s">
        <v>1</v>
      </c>
      <c r="N83" s="880">
        <v>5000</v>
      </c>
      <c r="O83" s="292" t="s">
        <v>1</v>
      </c>
      <c r="P83" s="292">
        <v>5000</v>
      </c>
      <c r="Q83" s="292" t="s">
        <v>1</v>
      </c>
      <c r="R83" s="292">
        <v>5000</v>
      </c>
      <c r="S83" s="292" t="s">
        <v>1</v>
      </c>
      <c r="T83" s="292">
        <v>5000</v>
      </c>
      <c r="U83" s="292"/>
      <c r="V83" s="292"/>
      <c r="W83" s="292"/>
      <c r="X83" s="292"/>
      <c r="Y83" s="292"/>
      <c r="Z83" s="292"/>
      <c r="AA83" s="292"/>
    </row>
    <row r="84" spans="1:27" s="293" customFormat="1" ht="30" customHeight="1" x14ac:dyDescent="0.2">
      <c r="A84" s="287" t="s">
        <v>1</v>
      </c>
      <c r="B84" s="288"/>
      <c r="C84" s="289" t="s">
        <v>191</v>
      </c>
      <c r="D84" s="290" t="s">
        <v>190</v>
      </c>
      <c r="E84" s="287" t="s">
        <v>194</v>
      </c>
      <c r="F84" s="291" t="s">
        <v>1</v>
      </c>
      <c r="G84" s="291" t="s">
        <v>51</v>
      </c>
      <c r="H84" s="291" t="s">
        <v>1</v>
      </c>
      <c r="I84" s="248" t="s">
        <v>5</v>
      </c>
      <c r="J84" s="220" t="s">
        <v>368</v>
      </c>
      <c r="K84" s="229" t="s">
        <v>220</v>
      </c>
      <c r="L84" s="419"/>
      <c r="M84" s="277">
        <v>10000</v>
      </c>
      <c r="N84" s="880"/>
      <c r="O84" s="292">
        <v>10000</v>
      </c>
      <c r="P84" s="292"/>
      <c r="Q84" s="292">
        <v>10000</v>
      </c>
      <c r="R84" s="292"/>
      <c r="S84" s="292">
        <v>10000</v>
      </c>
      <c r="T84" s="292"/>
      <c r="U84" s="292"/>
      <c r="V84" s="292">
        <v>7500</v>
      </c>
      <c r="W84" s="292"/>
      <c r="X84" s="292"/>
      <c r="Y84" s="292"/>
      <c r="Z84" s="292"/>
      <c r="AA84" s="292"/>
    </row>
    <row r="85" spans="1:27" s="293" customFormat="1" ht="30" customHeight="1" x14ac:dyDescent="0.2">
      <c r="A85" s="287"/>
      <c r="B85" s="288"/>
      <c r="C85" s="289" t="s">
        <v>600</v>
      </c>
      <c r="D85" s="290" t="s">
        <v>556</v>
      </c>
      <c r="E85" s="287"/>
      <c r="F85" s="291"/>
      <c r="G85" s="291"/>
      <c r="H85" s="291"/>
      <c r="I85" s="248" t="s">
        <v>556</v>
      </c>
      <c r="J85" s="220" t="s">
        <v>556</v>
      </c>
      <c r="K85" s="229" t="s">
        <v>220</v>
      </c>
      <c r="L85" s="419"/>
      <c r="M85" s="277"/>
      <c r="N85" s="880"/>
      <c r="O85" s="292">
        <v>180000</v>
      </c>
      <c r="P85" s="292"/>
      <c r="Q85" s="292"/>
      <c r="R85" s="292"/>
      <c r="S85" s="292"/>
      <c r="T85" s="292"/>
      <c r="U85" s="292"/>
      <c r="V85" s="292"/>
      <c r="W85" s="292"/>
      <c r="X85" s="292"/>
      <c r="Y85" s="292"/>
      <c r="Z85" s="292"/>
      <c r="AA85" s="292"/>
    </row>
    <row r="86" spans="1:27" s="245" customFormat="1" ht="25.15" customHeight="1" x14ac:dyDescent="0.2">
      <c r="A86" s="294"/>
      <c r="C86" s="295"/>
      <c r="D86" s="296"/>
      <c r="E86" s="294"/>
      <c r="F86" s="297"/>
      <c r="G86" s="297"/>
      <c r="H86" s="297"/>
      <c r="L86" s="420"/>
      <c r="M86" s="496"/>
      <c r="N86" s="889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</row>
    <row r="87" spans="1:27" s="233" customFormat="1" ht="25.15" customHeight="1" thickBot="1" x14ac:dyDescent="0.25">
      <c r="C87" s="234"/>
      <c r="D87" s="234"/>
      <c r="H87" s="235"/>
      <c r="M87" s="399" t="s">
        <v>24</v>
      </c>
      <c r="N87" s="885" t="s">
        <v>25</v>
      </c>
      <c r="O87" s="238" t="s">
        <v>26</v>
      </c>
      <c r="P87" s="238" t="s">
        <v>27</v>
      </c>
      <c r="Q87" s="238" t="s">
        <v>28</v>
      </c>
      <c r="R87" s="238" t="s">
        <v>127</v>
      </c>
      <c r="S87" s="238" t="s">
        <v>156</v>
      </c>
      <c r="T87" s="238" t="s">
        <v>210</v>
      </c>
      <c r="U87" s="238" t="s">
        <v>211</v>
      </c>
      <c r="V87" s="238" t="s">
        <v>212</v>
      </c>
      <c r="W87" s="238" t="s">
        <v>551</v>
      </c>
      <c r="X87" s="238" t="s">
        <v>552</v>
      </c>
      <c r="Y87" s="238" t="s">
        <v>553</v>
      </c>
      <c r="Z87" s="238" t="s">
        <v>554</v>
      </c>
      <c r="AA87" s="238" t="s">
        <v>555</v>
      </c>
    </row>
    <row r="88" spans="1:27" s="251" customFormat="1" ht="25.15" customHeight="1" thickBot="1" x14ac:dyDescent="0.25">
      <c r="B88" s="307"/>
      <c r="C88" s="300" t="s">
        <v>399</v>
      </c>
      <c r="D88" s="300"/>
      <c r="E88" s="302">
        <f>COUNTA(A4:A85)</f>
        <v>81</v>
      </c>
      <c r="H88" s="698"/>
      <c r="K88" s="749" t="s">
        <v>319</v>
      </c>
      <c r="L88" s="749"/>
      <c r="M88" s="303">
        <f t="shared" ref="M88:AA88" si="0">SUM(M4:M9)</f>
        <v>60000</v>
      </c>
      <c r="N88" s="904">
        <f t="shared" si="0"/>
        <v>45000</v>
      </c>
      <c r="O88" s="303">
        <f t="shared" si="0"/>
        <v>0</v>
      </c>
      <c r="P88" s="303">
        <f t="shared" si="0"/>
        <v>45000</v>
      </c>
      <c r="Q88" s="303">
        <f t="shared" si="0"/>
        <v>0</v>
      </c>
      <c r="R88" s="303">
        <f t="shared" si="0"/>
        <v>0</v>
      </c>
      <c r="S88" s="303">
        <f t="shared" si="0"/>
        <v>0</v>
      </c>
      <c r="T88" s="303">
        <f t="shared" si="0"/>
        <v>35000</v>
      </c>
      <c r="U88" s="303">
        <f t="shared" si="0"/>
        <v>0</v>
      </c>
      <c r="V88" s="303">
        <f t="shared" si="0"/>
        <v>0</v>
      </c>
      <c r="W88" s="303">
        <f t="shared" si="0"/>
        <v>3000</v>
      </c>
      <c r="X88" s="303">
        <f t="shared" si="0"/>
        <v>75000</v>
      </c>
      <c r="Y88" s="303">
        <f t="shared" si="0"/>
        <v>0</v>
      </c>
      <c r="Z88" s="303">
        <f t="shared" si="0"/>
        <v>0</v>
      </c>
      <c r="AA88" s="303">
        <f t="shared" si="0"/>
        <v>0</v>
      </c>
    </row>
    <row r="89" spans="1:27" s="253" customFormat="1" ht="25.15" customHeight="1" x14ac:dyDescent="0.2">
      <c r="B89" s="307"/>
      <c r="C89" s="300" t="s">
        <v>400</v>
      </c>
      <c r="D89" s="300"/>
      <c r="E89" s="318">
        <f>COUNTA(A96:A108)</f>
        <v>13</v>
      </c>
      <c r="H89" s="701"/>
      <c r="K89" s="750" t="s">
        <v>320</v>
      </c>
      <c r="L89" s="750"/>
      <c r="M89" s="259">
        <f t="shared" ref="M89:AA89" si="1">SUM(M10:M85)</f>
        <v>400000</v>
      </c>
      <c r="N89" s="259">
        <f t="shared" si="1"/>
        <v>692000</v>
      </c>
      <c r="O89" s="259">
        <f t="shared" si="1"/>
        <v>1020000</v>
      </c>
      <c r="P89" s="259">
        <f t="shared" si="1"/>
        <v>971000</v>
      </c>
      <c r="Q89" s="259">
        <f t="shared" si="1"/>
        <v>1535000</v>
      </c>
      <c r="R89" s="259">
        <f t="shared" si="1"/>
        <v>431000</v>
      </c>
      <c r="S89" s="259">
        <f t="shared" si="1"/>
        <v>630000</v>
      </c>
      <c r="T89" s="259">
        <f t="shared" si="1"/>
        <v>701000</v>
      </c>
      <c r="U89" s="259">
        <f t="shared" si="1"/>
        <v>856000</v>
      </c>
      <c r="V89" s="259">
        <f t="shared" si="1"/>
        <v>1168500</v>
      </c>
      <c r="W89" s="259">
        <f t="shared" si="1"/>
        <v>910000</v>
      </c>
      <c r="X89" s="259">
        <f t="shared" si="1"/>
        <v>586000</v>
      </c>
      <c r="Y89" s="259">
        <f t="shared" si="1"/>
        <v>1125000</v>
      </c>
      <c r="Z89" s="259">
        <f t="shared" si="1"/>
        <v>961000</v>
      </c>
      <c r="AA89" s="259">
        <f t="shared" si="1"/>
        <v>610000</v>
      </c>
    </row>
    <row r="90" spans="1:27" s="260" customFormat="1" ht="25.15" customHeight="1" x14ac:dyDescent="0.2">
      <c r="B90" s="320"/>
      <c r="C90" s="321" t="s">
        <v>14</v>
      </c>
      <c r="D90" s="321"/>
      <c r="E90" s="323">
        <f>SUM(E88:E89)</f>
        <v>94</v>
      </c>
      <c r="H90" s="270"/>
      <c r="K90" s="751" t="s">
        <v>321</v>
      </c>
      <c r="L90" s="751"/>
      <c r="M90" s="268">
        <f t="shared" ref="M90:AA90" si="2">SUM(M88+M89)</f>
        <v>460000</v>
      </c>
      <c r="N90" s="892">
        <f t="shared" si="2"/>
        <v>737000</v>
      </c>
      <c r="O90" s="268">
        <f t="shared" si="2"/>
        <v>1020000</v>
      </c>
      <c r="P90" s="268">
        <f t="shared" si="2"/>
        <v>1016000</v>
      </c>
      <c r="Q90" s="268">
        <f t="shared" si="2"/>
        <v>1535000</v>
      </c>
      <c r="R90" s="268">
        <f t="shared" si="2"/>
        <v>431000</v>
      </c>
      <c r="S90" s="268">
        <f t="shared" si="2"/>
        <v>630000</v>
      </c>
      <c r="T90" s="268">
        <f t="shared" si="2"/>
        <v>736000</v>
      </c>
      <c r="U90" s="268">
        <f t="shared" si="2"/>
        <v>856000</v>
      </c>
      <c r="V90" s="268">
        <f t="shared" si="2"/>
        <v>1168500</v>
      </c>
      <c r="W90" s="268">
        <f t="shared" si="2"/>
        <v>913000</v>
      </c>
      <c r="X90" s="268">
        <f t="shared" si="2"/>
        <v>661000</v>
      </c>
      <c r="Y90" s="268">
        <f t="shared" si="2"/>
        <v>1125000</v>
      </c>
      <c r="Z90" s="268">
        <f t="shared" si="2"/>
        <v>961000</v>
      </c>
      <c r="AA90" s="268">
        <f t="shared" si="2"/>
        <v>610000</v>
      </c>
    </row>
    <row r="91" spans="1:27" s="245" customFormat="1" ht="25.15" customHeight="1" x14ac:dyDescent="0.2">
      <c r="D91" s="296"/>
      <c r="H91" s="319"/>
      <c r="K91" s="249" t="s">
        <v>326</v>
      </c>
      <c r="L91" s="249"/>
      <c r="M91" s="281">
        <f t="shared" ref="M91:AA91" si="3">SUM(M4:M85)</f>
        <v>460000</v>
      </c>
      <c r="N91" s="281">
        <f t="shared" si="3"/>
        <v>737000</v>
      </c>
      <c r="O91" s="281">
        <f t="shared" si="3"/>
        <v>1020000</v>
      </c>
      <c r="P91" s="281">
        <f t="shared" si="3"/>
        <v>1016000</v>
      </c>
      <c r="Q91" s="281">
        <f t="shared" si="3"/>
        <v>1535000</v>
      </c>
      <c r="R91" s="281">
        <f t="shared" si="3"/>
        <v>431000</v>
      </c>
      <c r="S91" s="281">
        <f t="shared" si="3"/>
        <v>630000</v>
      </c>
      <c r="T91" s="281">
        <f t="shared" si="3"/>
        <v>736000</v>
      </c>
      <c r="U91" s="281">
        <f t="shared" si="3"/>
        <v>856000</v>
      </c>
      <c r="V91" s="281">
        <f t="shared" si="3"/>
        <v>1168500</v>
      </c>
      <c r="W91" s="281">
        <f t="shared" si="3"/>
        <v>913000</v>
      </c>
      <c r="X91" s="281">
        <f t="shared" si="3"/>
        <v>661000</v>
      </c>
      <c r="Y91" s="281">
        <f t="shared" si="3"/>
        <v>1125000</v>
      </c>
      <c r="Z91" s="281">
        <f t="shared" si="3"/>
        <v>961000</v>
      </c>
      <c r="AA91" s="281">
        <f t="shared" si="3"/>
        <v>610000</v>
      </c>
    </row>
    <row r="92" spans="1:27" s="283" customFormat="1" ht="25.15" customHeight="1" x14ac:dyDescent="0.2">
      <c r="C92" s="284"/>
      <c r="D92" s="284"/>
      <c r="F92" s="285"/>
      <c r="G92" s="285"/>
      <c r="H92" s="285"/>
      <c r="L92" s="421"/>
      <c r="M92" s="496">
        <f t="shared" ref="M92:AA92" si="4">M91-M90</f>
        <v>0</v>
      </c>
      <c r="N92" s="496">
        <f t="shared" si="4"/>
        <v>0</v>
      </c>
      <c r="O92" s="496">
        <f t="shared" si="4"/>
        <v>0</v>
      </c>
      <c r="P92" s="496">
        <f t="shared" si="4"/>
        <v>0</v>
      </c>
      <c r="Q92" s="496">
        <f t="shared" si="4"/>
        <v>0</v>
      </c>
      <c r="R92" s="496">
        <f t="shared" si="4"/>
        <v>0</v>
      </c>
      <c r="S92" s="496">
        <f t="shared" si="4"/>
        <v>0</v>
      </c>
      <c r="T92" s="496">
        <f t="shared" si="4"/>
        <v>0</v>
      </c>
      <c r="U92" s="496">
        <f t="shared" si="4"/>
        <v>0</v>
      </c>
      <c r="V92" s="496">
        <f t="shared" si="4"/>
        <v>0</v>
      </c>
      <c r="W92" s="496">
        <f t="shared" si="4"/>
        <v>0</v>
      </c>
      <c r="X92" s="496">
        <f t="shared" si="4"/>
        <v>0</v>
      </c>
      <c r="Y92" s="496">
        <f t="shared" si="4"/>
        <v>0</v>
      </c>
      <c r="Z92" s="496">
        <f t="shared" si="4"/>
        <v>0</v>
      </c>
      <c r="AA92" s="496">
        <f t="shared" si="4"/>
        <v>0</v>
      </c>
    </row>
    <row r="93" spans="1:27" ht="25.15" customHeight="1" x14ac:dyDescent="0.2">
      <c r="B93" s="150"/>
      <c r="C93" s="155"/>
      <c r="D93" s="158" t="s">
        <v>372</v>
      </c>
      <c r="E93" s="151"/>
      <c r="F93" s="152"/>
      <c r="G93" s="153"/>
      <c r="H93" s="61"/>
      <c r="I93" s="69"/>
    </row>
    <row r="94" spans="1:27" s="233" customFormat="1" ht="25.15" customHeight="1" x14ac:dyDescent="0.2">
      <c r="A94" s="232" t="s">
        <v>2</v>
      </c>
      <c r="B94" s="233" t="s">
        <v>19</v>
      </c>
      <c r="C94" s="308" t="s">
        <v>21</v>
      </c>
      <c r="D94" s="308" t="s">
        <v>8</v>
      </c>
      <c r="E94" s="236" t="s">
        <v>0</v>
      </c>
      <c r="F94" s="236" t="s">
        <v>18</v>
      </c>
      <c r="G94" s="237" t="s">
        <v>3</v>
      </c>
      <c r="H94" s="39" t="s">
        <v>91</v>
      </c>
      <c r="I94" s="236" t="s">
        <v>22</v>
      </c>
      <c r="J94" s="238" t="s">
        <v>22</v>
      </c>
      <c r="K94" s="238" t="s">
        <v>451</v>
      </c>
      <c r="L94" s="408" t="s">
        <v>473</v>
      </c>
      <c r="M94" s="399" t="s">
        <v>24</v>
      </c>
      <c r="N94" s="885" t="s">
        <v>25</v>
      </c>
      <c r="O94" s="238" t="s">
        <v>26</v>
      </c>
      <c r="P94" s="238" t="s">
        <v>27</v>
      </c>
      <c r="Q94" s="238" t="s">
        <v>28</v>
      </c>
      <c r="R94" s="238" t="s">
        <v>127</v>
      </c>
      <c r="S94" s="238" t="s">
        <v>156</v>
      </c>
      <c r="T94" s="238" t="s">
        <v>210</v>
      </c>
      <c r="U94" s="238" t="s">
        <v>211</v>
      </c>
      <c r="V94" s="238" t="s">
        <v>212</v>
      </c>
      <c r="W94" s="238" t="s">
        <v>551</v>
      </c>
      <c r="X94" s="238" t="s">
        <v>552</v>
      </c>
      <c r="Y94" s="238" t="s">
        <v>553</v>
      </c>
      <c r="Z94" s="238" t="s">
        <v>554</v>
      </c>
      <c r="AA94" s="238" t="s">
        <v>555</v>
      </c>
    </row>
    <row r="95" spans="1:27" s="233" customFormat="1" ht="25.15" customHeight="1" x14ac:dyDescent="0.2">
      <c r="A95" s="232" t="s">
        <v>20</v>
      </c>
      <c r="B95" s="233" t="s">
        <v>20</v>
      </c>
      <c r="C95" s="308" t="s">
        <v>122</v>
      </c>
      <c r="D95" s="308" t="s">
        <v>17</v>
      </c>
      <c r="E95" s="236"/>
      <c r="F95" s="236"/>
      <c r="G95" s="237"/>
      <c r="H95" s="39" t="s">
        <v>488</v>
      </c>
      <c r="I95" s="236" t="s">
        <v>23</v>
      </c>
      <c r="J95" s="238" t="s">
        <v>363</v>
      </c>
      <c r="K95" s="238" t="s">
        <v>450</v>
      </c>
      <c r="L95" s="408"/>
      <c r="M95" s="399"/>
      <c r="N95" s="885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</row>
    <row r="96" spans="1:27" s="245" customFormat="1" ht="30" customHeight="1" x14ac:dyDescent="0.2">
      <c r="A96" s="239">
        <v>105</v>
      </c>
      <c r="B96" s="240">
        <v>5619</v>
      </c>
      <c r="C96" s="241" t="s">
        <v>433</v>
      </c>
      <c r="D96" s="242" t="s">
        <v>69</v>
      </c>
      <c r="E96" s="239" t="s">
        <v>66</v>
      </c>
      <c r="F96" s="240">
        <v>764</v>
      </c>
      <c r="G96" s="240" t="s">
        <v>240</v>
      </c>
      <c r="H96" s="243">
        <v>254</v>
      </c>
      <c r="I96" s="442" t="s">
        <v>5</v>
      </c>
      <c r="J96" s="220" t="s">
        <v>368</v>
      </c>
      <c r="K96" s="228" t="s">
        <v>447</v>
      </c>
      <c r="L96" s="405"/>
      <c r="M96" s="264"/>
      <c r="N96" s="895"/>
      <c r="O96" s="264" t="s">
        <v>4</v>
      </c>
      <c r="P96" s="264" t="s">
        <v>309</v>
      </c>
      <c r="Q96" s="264" t="s">
        <v>310</v>
      </c>
      <c r="R96" s="264" t="s">
        <v>249</v>
      </c>
      <c r="S96" s="274"/>
      <c r="T96" s="274"/>
      <c r="U96" s="274"/>
      <c r="V96" s="274"/>
      <c r="W96" s="274"/>
      <c r="X96" s="274"/>
      <c r="Y96" s="274"/>
      <c r="Z96" s="274"/>
      <c r="AA96" s="274"/>
    </row>
    <row r="97" spans="1:62" s="245" customFormat="1" ht="30" customHeight="1" x14ac:dyDescent="0.2">
      <c r="A97" s="239">
        <v>106</v>
      </c>
      <c r="B97" s="240">
        <v>6166</v>
      </c>
      <c r="C97" s="241" t="s">
        <v>202</v>
      </c>
      <c r="D97" s="242" t="s">
        <v>10</v>
      </c>
      <c r="E97" s="239">
        <v>2003</v>
      </c>
      <c r="F97" s="240">
        <v>433</v>
      </c>
      <c r="G97" s="240" t="s">
        <v>220</v>
      </c>
      <c r="H97" s="243">
        <v>118</v>
      </c>
      <c r="I97" s="442" t="s">
        <v>5</v>
      </c>
      <c r="J97" s="219" t="s">
        <v>367</v>
      </c>
      <c r="K97" s="110" t="s">
        <v>446</v>
      </c>
      <c r="L97" s="414" t="s">
        <v>691</v>
      </c>
      <c r="M97" s="497"/>
      <c r="N97" s="895"/>
      <c r="O97" s="264" t="s">
        <v>4</v>
      </c>
      <c r="P97" s="264" t="s">
        <v>309</v>
      </c>
      <c r="Q97" s="264" t="s">
        <v>310</v>
      </c>
      <c r="R97" s="264" t="s">
        <v>249</v>
      </c>
      <c r="S97" s="244"/>
      <c r="T97" s="244"/>
      <c r="U97" s="244"/>
      <c r="V97" s="244"/>
      <c r="W97" s="244">
        <v>3000</v>
      </c>
      <c r="X97" s="244"/>
      <c r="Y97" s="244"/>
      <c r="Z97" s="244"/>
      <c r="AA97" s="244"/>
    </row>
    <row r="98" spans="1:62" s="278" customFormat="1" ht="30" customHeight="1" x14ac:dyDescent="0.2">
      <c r="A98" s="309">
        <v>109</v>
      </c>
      <c r="B98" s="274">
        <v>6653</v>
      </c>
      <c r="C98" s="275" t="s">
        <v>298</v>
      </c>
      <c r="D98" s="275" t="s">
        <v>69</v>
      </c>
      <c r="E98" s="274">
        <v>1997</v>
      </c>
      <c r="F98" s="274">
        <v>6328</v>
      </c>
      <c r="G98" s="310" t="s">
        <v>1</v>
      </c>
      <c r="H98" s="310">
        <v>385</v>
      </c>
      <c r="I98" s="311" t="s">
        <v>4</v>
      </c>
      <c r="J98" s="223" t="s">
        <v>444</v>
      </c>
      <c r="K98" s="228" t="s">
        <v>447</v>
      </c>
      <c r="L98" s="405"/>
      <c r="M98" s="264"/>
      <c r="N98" s="895"/>
      <c r="O98" s="264" t="s">
        <v>4</v>
      </c>
      <c r="P98" s="264" t="s">
        <v>309</v>
      </c>
      <c r="Q98" s="264" t="s">
        <v>310</v>
      </c>
      <c r="R98" s="264" t="s">
        <v>249</v>
      </c>
      <c r="S98" s="274"/>
      <c r="T98" s="274"/>
      <c r="U98" s="274"/>
      <c r="V98" s="274"/>
      <c r="W98" s="274"/>
      <c r="X98" s="274"/>
      <c r="Y98" s="274"/>
      <c r="Z98" s="274"/>
      <c r="AA98" s="274"/>
      <c r="AB98" s="271"/>
      <c r="AC98" s="271"/>
      <c r="AD98" s="271"/>
      <c r="AE98" s="271"/>
      <c r="AF98" s="271"/>
      <c r="AG98" s="271"/>
      <c r="AH98" s="271"/>
      <c r="AI98" s="271"/>
      <c r="AJ98" s="271"/>
      <c r="AK98" s="271"/>
      <c r="AL98" s="271"/>
      <c r="AM98" s="271"/>
      <c r="AN98" s="271"/>
      <c r="AO98" s="271"/>
      <c r="AP98" s="271"/>
      <c r="AQ98" s="271"/>
      <c r="AR98" s="271"/>
      <c r="AS98" s="271"/>
      <c r="AT98" s="271"/>
      <c r="AU98" s="271"/>
      <c r="AV98" s="271"/>
      <c r="AW98" s="271"/>
      <c r="AX98" s="271"/>
      <c r="AY98" s="271"/>
      <c r="AZ98" s="271"/>
      <c r="BA98" s="271"/>
      <c r="BB98" s="271"/>
      <c r="BC98" s="271"/>
      <c r="BD98" s="271"/>
      <c r="BE98" s="271"/>
      <c r="BF98" s="271"/>
      <c r="BG98" s="271"/>
      <c r="BH98" s="271"/>
      <c r="BI98" s="271"/>
      <c r="BJ98" s="271"/>
    </row>
    <row r="99" spans="1:62" s="245" customFormat="1" ht="30" customHeight="1" x14ac:dyDescent="0.2">
      <c r="A99" s="239" t="s">
        <v>55</v>
      </c>
      <c r="B99" s="240">
        <v>7026</v>
      </c>
      <c r="C99" s="241" t="s">
        <v>85</v>
      </c>
      <c r="D99" s="242" t="s">
        <v>72</v>
      </c>
      <c r="E99" s="239" t="s">
        <v>64</v>
      </c>
      <c r="F99" s="243">
        <v>7360</v>
      </c>
      <c r="G99" s="240" t="s">
        <v>538</v>
      </c>
      <c r="H99" s="243">
        <v>131</v>
      </c>
      <c r="I99" s="248" t="s">
        <v>5</v>
      </c>
      <c r="J99" s="221" t="s">
        <v>369</v>
      </c>
      <c r="K99" s="110" t="s">
        <v>446</v>
      </c>
      <c r="L99" s="405"/>
      <c r="M99" s="264"/>
      <c r="N99" s="895"/>
      <c r="O99" s="264" t="s">
        <v>4</v>
      </c>
      <c r="P99" s="264" t="s">
        <v>309</v>
      </c>
      <c r="Q99" s="264" t="s">
        <v>310</v>
      </c>
      <c r="R99" s="264" t="s">
        <v>249</v>
      </c>
      <c r="S99" s="274"/>
      <c r="T99" s="274"/>
      <c r="U99" s="274"/>
      <c r="V99" s="274"/>
      <c r="W99" s="246"/>
      <c r="X99" s="246"/>
      <c r="Y99" s="246">
        <v>115000</v>
      </c>
      <c r="Z99" s="246"/>
      <c r="AA99" s="246"/>
    </row>
    <row r="100" spans="1:62" s="245" customFormat="1" ht="30" customHeight="1" x14ac:dyDescent="0.2">
      <c r="A100" s="239">
        <v>134</v>
      </c>
      <c r="B100" s="240">
        <v>6142</v>
      </c>
      <c r="C100" s="241" t="s">
        <v>177</v>
      </c>
      <c r="D100" s="249" t="s">
        <v>472</v>
      </c>
      <c r="E100" s="239">
        <v>2002</v>
      </c>
      <c r="F100" s="243">
        <v>13503</v>
      </c>
      <c r="G100" s="243" t="s">
        <v>1</v>
      </c>
      <c r="H100" s="243">
        <v>754</v>
      </c>
      <c r="I100" s="248" t="s">
        <v>5</v>
      </c>
      <c r="J100" s="219" t="s">
        <v>367</v>
      </c>
      <c r="K100" s="228" t="s">
        <v>447</v>
      </c>
      <c r="L100" s="218"/>
      <c r="M100" s="264"/>
      <c r="N100" s="895"/>
      <c r="O100" s="264" t="s">
        <v>4</v>
      </c>
      <c r="P100" s="264" t="s">
        <v>309</v>
      </c>
      <c r="Q100" s="264" t="s">
        <v>310</v>
      </c>
      <c r="R100" s="264" t="s">
        <v>249</v>
      </c>
      <c r="S100" s="246"/>
      <c r="T100" s="246"/>
      <c r="U100" s="246"/>
      <c r="V100" s="246"/>
      <c r="W100" s="246"/>
      <c r="X100" s="246"/>
      <c r="Y100" s="246"/>
      <c r="Z100" s="246"/>
      <c r="AA100" s="246"/>
    </row>
    <row r="101" spans="1:62" s="278" customFormat="1" ht="30" customHeight="1" x14ac:dyDescent="0.2">
      <c r="A101" s="272">
        <v>144</v>
      </c>
      <c r="B101" s="274">
        <v>5612</v>
      </c>
      <c r="C101" s="273" t="s">
        <v>85</v>
      </c>
      <c r="D101" s="312" t="s">
        <v>453</v>
      </c>
      <c r="E101" s="272">
        <v>1989</v>
      </c>
      <c r="F101" s="276">
        <v>2144</v>
      </c>
      <c r="G101" s="276" t="s">
        <v>240</v>
      </c>
      <c r="H101" s="276">
        <v>128</v>
      </c>
      <c r="I101" s="313" t="s">
        <v>4</v>
      </c>
      <c r="J101" s="223" t="s">
        <v>444</v>
      </c>
      <c r="K101" s="110" t="s">
        <v>446</v>
      </c>
      <c r="L101" s="218"/>
      <c r="M101" s="264"/>
      <c r="N101" s="895"/>
      <c r="O101" s="264" t="s">
        <v>4</v>
      </c>
      <c r="P101" s="264" t="s">
        <v>309</v>
      </c>
      <c r="Q101" s="264" t="s">
        <v>310</v>
      </c>
      <c r="R101" s="264" t="s">
        <v>249</v>
      </c>
      <c r="S101" s="274"/>
      <c r="T101" s="274"/>
      <c r="U101" s="274"/>
      <c r="V101" s="274"/>
      <c r="W101" s="274"/>
      <c r="X101" s="274"/>
      <c r="Y101" s="274"/>
      <c r="Z101" s="274"/>
      <c r="AA101" s="274"/>
      <c r="AB101" s="271"/>
      <c r="AC101" s="271"/>
      <c r="AD101" s="271"/>
      <c r="AE101" s="271"/>
      <c r="AF101" s="271"/>
      <c r="AG101" s="271"/>
      <c r="AH101" s="271"/>
      <c r="AI101" s="271"/>
      <c r="AJ101" s="271"/>
      <c r="AK101" s="271"/>
      <c r="AL101" s="271"/>
      <c r="AM101" s="271"/>
      <c r="AN101" s="271"/>
      <c r="AO101" s="271"/>
      <c r="AP101" s="271"/>
      <c r="AQ101" s="271"/>
      <c r="AR101" s="271"/>
      <c r="AS101" s="271"/>
      <c r="AT101" s="271"/>
      <c r="AU101" s="271"/>
      <c r="AV101" s="271"/>
      <c r="AW101" s="271"/>
      <c r="AX101" s="271"/>
      <c r="AY101" s="271"/>
      <c r="AZ101" s="271"/>
      <c r="BA101" s="271"/>
      <c r="BB101" s="271"/>
      <c r="BC101" s="271"/>
      <c r="BD101" s="271"/>
      <c r="BE101" s="271"/>
      <c r="BF101" s="271"/>
      <c r="BG101" s="271"/>
      <c r="BH101" s="271"/>
      <c r="BI101" s="271"/>
      <c r="BJ101" s="271"/>
    </row>
    <row r="102" spans="1:62" s="278" customFormat="1" ht="30" customHeight="1" x14ac:dyDescent="0.2">
      <c r="A102" s="272">
        <v>162</v>
      </c>
      <c r="B102" s="274">
        <v>4176</v>
      </c>
      <c r="C102" s="273" t="s">
        <v>343</v>
      </c>
      <c r="D102" s="275" t="s">
        <v>342</v>
      </c>
      <c r="E102" s="272" t="s">
        <v>49</v>
      </c>
      <c r="F102" s="276">
        <v>285</v>
      </c>
      <c r="G102" s="276" t="s">
        <v>240</v>
      </c>
      <c r="H102" s="276">
        <v>18</v>
      </c>
      <c r="I102" s="311" t="s">
        <v>90</v>
      </c>
      <c r="J102" s="223" t="s">
        <v>444</v>
      </c>
      <c r="K102" s="108" t="s">
        <v>445</v>
      </c>
      <c r="L102" s="409"/>
      <c r="M102" s="264"/>
      <c r="N102" s="895"/>
      <c r="O102" s="264" t="s">
        <v>4</v>
      </c>
      <c r="P102" s="264" t="s">
        <v>309</v>
      </c>
      <c r="Q102" s="264" t="s">
        <v>310</v>
      </c>
      <c r="R102" s="264" t="s">
        <v>249</v>
      </c>
      <c r="S102" s="274"/>
      <c r="T102" s="274"/>
      <c r="U102" s="274"/>
      <c r="V102" s="274"/>
      <c r="W102" s="274"/>
      <c r="X102" s="274"/>
      <c r="Y102" s="274"/>
      <c r="Z102" s="274"/>
      <c r="AA102" s="274"/>
      <c r="AB102" s="271"/>
      <c r="AC102" s="271"/>
      <c r="AD102" s="271"/>
      <c r="AE102" s="271"/>
      <c r="AF102" s="271"/>
      <c r="AG102" s="271"/>
      <c r="AH102" s="271"/>
      <c r="AI102" s="271"/>
      <c r="AJ102" s="271"/>
      <c r="AK102" s="271"/>
      <c r="AL102" s="271"/>
      <c r="AM102" s="271"/>
      <c r="AN102" s="271"/>
      <c r="AO102" s="271"/>
      <c r="AP102" s="271"/>
      <c r="AQ102" s="271"/>
      <c r="AR102" s="271"/>
      <c r="AS102" s="271"/>
      <c r="AT102" s="271"/>
      <c r="AU102" s="271"/>
      <c r="AV102" s="271"/>
      <c r="AW102" s="271"/>
      <c r="AX102" s="271"/>
      <c r="AY102" s="271"/>
      <c r="AZ102" s="271"/>
      <c r="BA102" s="271"/>
      <c r="BB102" s="271"/>
      <c r="BC102" s="271"/>
      <c r="BD102" s="271"/>
      <c r="BE102" s="271"/>
      <c r="BF102" s="271"/>
      <c r="BG102" s="271"/>
      <c r="BH102" s="271"/>
      <c r="BI102" s="271"/>
      <c r="BJ102" s="271"/>
    </row>
    <row r="103" spans="1:62" s="278" customFormat="1" ht="30" customHeight="1" x14ac:dyDescent="0.2">
      <c r="A103" s="272" t="s">
        <v>146</v>
      </c>
      <c r="B103" s="274">
        <v>7054</v>
      </c>
      <c r="C103" s="273" t="s">
        <v>350</v>
      </c>
      <c r="D103" s="275" t="s">
        <v>133</v>
      </c>
      <c r="E103" s="272" t="s">
        <v>68</v>
      </c>
      <c r="F103" s="276">
        <v>724</v>
      </c>
      <c r="G103" s="276" t="s">
        <v>240</v>
      </c>
      <c r="H103" s="276">
        <v>29</v>
      </c>
      <c r="I103" s="311" t="s">
        <v>4</v>
      </c>
      <c r="J103" s="223" t="s">
        <v>444</v>
      </c>
      <c r="K103" s="112" t="s">
        <v>448</v>
      </c>
      <c r="L103" s="409"/>
      <c r="M103" s="264"/>
      <c r="N103" s="895"/>
      <c r="O103" s="264" t="s">
        <v>4</v>
      </c>
      <c r="P103" s="264" t="s">
        <v>309</v>
      </c>
      <c r="Q103" s="264" t="s">
        <v>310</v>
      </c>
      <c r="R103" s="264" t="s">
        <v>249</v>
      </c>
      <c r="S103" s="274"/>
      <c r="T103" s="274"/>
      <c r="U103" s="274"/>
      <c r="V103" s="274"/>
      <c r="W103" s="274"/>
      <c r="X103" s="274"/>
      <c r="Y103" s="274"/>
      <c r="Z103" s="274"/>
      <c r="AA103" s="274"/>
      <c r="AB103" s="271"/>
      <c r="AC103" s="271"/>
      <c r="AD103" s="271"/>
      <c r="AE103" s="271"/>
      <c r="AF103" s="271"/>
      <c r="AG103" s="271"/>
      <c r="AH103" s="271"/>
      <c r="AI103" s="271"/>
      <c r="AJ103" s="271"/>
      <c r="AK103" s="271"/>
      <c r="AL103" s="271"/>
      <c r="AM103" s="271"/>
      <c r="AN103" s="271"/>
      <c r="AO103" s="271"/>
      <c r="AP103" s="271"/>
      <c r="AQ103" s="271"/>
      <c r="AR103" s="271"/>
      <c r="AS103" s="271"/>
      <c r="AT103" s="271"/>
      <c r="AU103" s="271"/>
      <c r="AV103" s="271"/>
      <c r="AW103" s="271"/>
      <c r="AX103" s="271"/>
      <c r="AY103" s="271"/>
      <c r="AZ103" s="271"/>
      <c r="BA103" s="271"/>
      <c r="BB103" s="271"/>
      <c r="BC103" s="271"/>
      <c r="BD103" s="271"/>
      <c r="BE103" s="271"/>
      <c r="BF103" s="271"/>
      <c r="BG103" s="271"/>
      <c r="BH103" s="271"/>
      <c r="BI103" s="271"/>
      <c r="BJ103" s="271"/>
    </row>
    <row r="104" spans="1:62" s="245" customFormat="1" ht="30" customHeight="1" x14ac:dyDescent="0.2">
      <c r="A104" s="239" t="s">
        <v>58</v>
      </c>
      <c r="B104" s="240">
        <v>8031</v>
      </c>
      <c r="C104" s="241" t="s">
        <v>85</v>
      </c>
      <c r="D104" s="249" t="s">
        <v>254</v>
      </c>
      <c r="E104" s="239" t="s">
        <v>48</v>
      </c>
      <c r="F104" s="243">
        <v>5389</v>
      </c>
      <c r="G104" s="243" t="s">
        <v>240</v>
      </c>
      <c r="H104" s="243">
        <v>139</v>
      </c>
      <c r="I104" s="248" t="s">
        <v>5</v>
      </c>
      <c r="J104" s="220" t="s">
        <v>368</v>
      </c>
      <c r="K104" s="110" t="s">
        <v>446</v>
      </c>
      <c r="L104" s="277"/>
      <c r="M104" s="277"/>
      <c r="N104" s="880"/>
      <c r="O104" s="246"/>
      <c r="P104" s="277"/>
      <c r="Q104" s="246" t="s">
        <v>1</v>
      </c>
      <c r="R104" s="246" t="s">
        <v>1</v>
      </c>
      <c r="S104" s="246"/>
      <c r="T104" s="246">
        <v>115000</v>
      </c>
      <c r="U104" s="246"/>
      <c r="V104" s="246"/>
      <c r="W104" s="246"/>
      <c r="X104" s="246"/>
      <c r="Y104" s="246"/>
      <c r="Z104" s="246"/>
      <c r="AA104" s="246"/>
    </row>
    <row r="105" spans="1:62" s="245" customFormat="1" ht="30" customHeight="1" x14ac:dyDescent="0.2">
      <c r="A105" s="239" t="s">
        <v>59</v>
      </c>
      <c r="B105" s="240">
        <v>7855</v>
      </c>
      <c r="C105" s="241" t="s">
        <v>85</v>
      </c>
      <c r="D105" s="249" t="s">
        <v>254</v>
      </c>
      <c r="E105" s="239" t="s">
        <v>48</v>
      </c>
      <c r="F105" s="243">
        <v>6471</v>
      </c>
      <c r="G105" s="243" t="s">
        <v>240</v>
      </c>
      <c r="H105" s="243">
        <v>101</v>
      </c>
      <c r="I105" s="248" t="s">
        <v>5</v>
      </c>
      <c r="J105" s="494" t="s">
        <v>248</v>
      </c>
      <c r="K105" s="110" t="s">
        <v>446</v>
      </c>
      <c r="L105" s="494" t="s">
        <v>248</v>
      </c>
      <c r="M105" s="277"/>
      <c r="N105" s="880"/>
      <c r="O105" s="246"/>
      <c r="P105" s="277"/>
      <c r="Q105" s="246" t="s">
        <v>1</v>
      </c>
      <c r="R105" s="244"/>
      <c r="S105" s="246"/>
      <c r="T105" s="246"/>
      <c r="U105" s="246">
        <v>115000</v>
      </c>
      <c r="V105" s="246"/>
      <c r="W105" s="246"/>
      <c r="X105" s="246"/>
      <c r="Y105" s="246"/>
      <c r="Z105" s="246"/>
      <c r="AA105" s="246"/>
    </row>
    <row r="106" spans="1:62" s="278" customFormat="1" ht="30" customHeight="1" x14ac:dyDescent="0.2">
      <c r="A106" s="272">
        <v>174</v>
      </c>
      <c r="B106" s="274">
        <v>6148</v>
      </c>
      <c r="C106" s="273" t="s">
        <v>241</v>
      </c>
      <c r="D106" s="275" t="s">
        <v>80</v>
      </c>
      <c r="E106" s="272">
        <v>1994</v>
      </c>
      <c r="F106" s="276">
        <v>2199</v>
      </c>
      <c r="G106" s="243" t="s">
        <v>240</v>
      </c>
      <c r="H106" s="276">
        <v>773</v>
      </c>
      <c r="I106" s="311" t="s">
        <v>4</v>
      </c>
      <c r="J106" s="494" t="s">
        <v>248</v>
      </c>
      <c r="K106" s="228" t="s">
        <v>447</v>
      </c>
      <c r="L106" s="494" t="s">
        <v>248</v>
      </c>
      <c r="M106" s="277"/>
      <c r="N106" s="880"/>
      <c r="O106" s="246"/>
      <c r="P106" s="277"/>
      <c r="Q106" s="246" t="s">
        <v>1</v>
      </c>
      <c r="R106" s="246" t="s">
        <v>1</v>
      </c>
      <c r="S106" s="246"/>
      <c r="T106" s="246" t="s">
        <v>1</v>
      </c>
      <c r="U106" s="246"/>
      <c r="V106" s="246"/>
      <c r="W106" s="246"/>
      <c r="X106" s="246"/>
      <c r="Y106" s="246"/>
      <c r="Z106" s="246"/>
      <c r="AA106" s="246"/>
      <c r="AB106" s="271"/>
      <c r="AC106" s="271"/>
      <c r="AD106" s="271"/>
      <c r="AE106" s="271"/>
      <c r="AF106" s="271"/>
      <c r="AG106" s="271"/>
      <c r="AH106" s="271"/>
      <c r="AI106" s="271"/>
      <c r="AJ106" s="271"/>
      <c r="AK106" s="271"/>
      <c r="AL106" s="271"/>
      <c r="AM106" s="271"/>
      <c r="AN106" s="271"/>
      <c r="AO106" s="271"/>
      <c r="AP106" s="271"/>
      <c r="AQ106" s="271"/>
      <c r="AR106" s="271"/>
      <c r="AS106" s="271"/>
      <c r="AT106" s="271"/>
      <c r="AU106" s="271"/>
      <c r="AV106" s="271"/>
      <c r="AW106" s="271"/>
      <c r="AX106" s="271"/>
      <c r="AY106" s="271"/>
      <c r="AZ106" s="271"/>
      <c r="BA106" s="271"/>
      <c r="BB106" s="271"/>
      <c r="BC106" s="271"/>
      <c r="BD106" s="271"/>
      <c r="BE106" s="271"/>
      <c r="BF106" s="271"/>
      <c r="BG106" s="271"/>
      <c r="BH106" s="271"/>
      <c r="BI106" s="271"/>
      <c r="BJ106" s="271"/>
    </row>
    <row r="107" spans="1:62" s="278" customFormat="1" ht="30" customHeight="1" x14ac:dyDescent="0.2">
      <c r="A107" s="272">
        <v>199</v>
      </c>
      <c r="B107" s="274">
        <v>6036</v>
      </c>
      <c r="C107" s="273" t="s">
        <v>165</v>
      </c>
      <c r="D107" s="275" t="s">
        <v>134</v>
      </c>
      <c r="E107" s="272">
        <v>1989</v>
      </c>
      <c r="F107" s="276">
        <v>2245</v>
      </c>
      <c r="G107" s="276" t="s">
        <v>213</v>
      </c>
      <c r="H107" s="276">
        <v>311</v>
      </c>
      <c r="I107" s="311" t="s">
        <v>4</v>
      </c>
      <c r="J107" s="223" t="s">
        <v>444</v>
      </c>
      <c r="K107" s="110" t="s">
        <v>446</v>
      </c>
      <c r="L107" s="218"/>
      <c r="M107" s="264"/>
      <c r="N107" s="895"/>
      <c r="O107" s="264" t="s">
        <v>4</v>
      </c>
      <c r="P107" s="498" t="s">
        <v>309</v>
      </c>
      <c r="Q107" s="264" t="s">
        <v>310</v>
      </c>
      <c r="R107" s="264" t="s">
        <v>249</v>
      </c>
      <c r="S107" s="274"/>
      <c r="T107" s="274"/>
      <c r="U107" s="274"/>
      <c r="V107" s="274"/>
      <c r="W107" s="274"/>
      <c r="X107" s="274"/>
      <c r="Y107" s="274"/>
      <c r="Z107" s="274"/>
      <c r="AA107" s="274"/>
      <c r="AB107" s="271"/>
      <c r="AC107" s="271"/>
      <c r="AD107" s="271"/>
      <c r="AE107" s="271"/>
      <c r="AF107" s="271"/>
      <c r="AG107" s="271"/>
      <c r="AH107" s="271"/>
      <c r="AI107" s="271"/>
      <c r="AJ107" s="271"/>
      <c r="AK107" s="271"/>
      <c r="AL107" s="271"/>
      <c r="AM107" s="271"/>
      <c r="AN107" s="271"/>
      <c r="AO107" s="271"/>
      <c r="AP107" s="271"/>
      <c r="AQ107" s="271"/>
      <c r="AR107" s="271"/>
      <c r="AS107" s="271"/>
      <c r="AT107" s="271"/>
      <c r="AU107" s="271"/>
      <c r="AV107" s="271"/>
      <c r="AW107" s="271"/>
      <c r="AX107" s="271"/>
      <c r="AY107" s="271"/>
      <c r="AZ107" s="271"/>
      <c r="BA107" s="271"/>
      <c r="BB107" s="271"/>
      <c r="BC107" s="271"/>
      <c r="BD107" s="271"/>
      <c r="BE107" s="271"/>
      <c r="BF107" s="271"/>
      <c r="BG107" s="271"/>
      <c r="BH107" s="271"/>
      <c r="BI107" s="271"/>
      <c r="BJ107" s="271"/>
    </row>
    <row r="108" spans="1:62" s="278" customFormat="1" ht="30" customHeight="1" x14ac:dyDescent="0.2">
      <c r="A108" s="272" t="s">
        <v>135</v>
      </c>
      <c r="B108" s="274"/>
      <c r="C108" s="273" t="s">
        <v>136</v>
      </c>
      <c r="D108" s="275" t="s">
        <v>81</v>
      </c>
      <c r="E108" s="272">
        <v>1963</v>
      </c>
      <c r="F108" s="276" t="s">
        <v>98</v>
      </c>
      <c r="G108" s="276" t="s">
        <v>98</v>
      </c>
      <c r="H108" s="276" t="s">
        <v>98</v>
      </c>
      <c r="I108" s="311" t="s">
        <v>4</v>
      </c>
      <c r="J108" s="223" t="s">
        <v>444</v>
      </c>
      <c r="K108" s="229" t="s">
        <v>220</v>
      </c>
      <c r="L108" s="409"/>
      <c r="M108" s="264"/>
      <c r="N108" s="895"/>
      <c r="O108" s="264" t="s">
        <v>4</v>
      </c>
      <c r="P108" s="498" t="s">
        <v>309</v>
      </c>
      <c r="Q108" s="264" t="s">
        <v>310</v>
      </c>
      <c r="R108" s="264" t="s">
        <v>249</v>
      </c>
      <c r="S108" s="274"/>
      <c r="T108" s="274"/>
      <c r="U108" s="274"/>
      <c r="V108" s="274"/>
      <c r="W108" s="274"/>
      <c r="X108" s="274"/>
      <c r="Y108" s="274"/>
      <c r="Z108" s="274"/>
      <c r="AA108" s="274"/>
      <c r="AB108" s="271"/>
      <c r="AC108" s="271"/>
      <c r="AD108" s="271"/>
      <c r="AE108" s="271"/>
      <c r="AF108" s="271"/>
      <c r="AG108" s="271"/>
      <c r="AH108" s="271"/>
      <c r="AI108" s="271"/>
      <c r="AJ108" s="271"/>
      <c r="AK108" s="271"/>
      <c r="AL108" s="271"/>
      <c r="AM108" s="271"/>
      <c r="AN108" s="271"/>
      <c r="AO108" s="271"/>
      <c r="AP108" s="271"/>
      <c r="AQ108" s="271"/>
      <c r="AR108" s="271"/>
      <c r="AS108" s="271"/>
      <c r="AT108" s="271"/>
      <c r="AU108" s="271"/>
      <c r="AV108" s="271"/>
      <c r="AW108" s="271"/>
      <c r="AX108" s="271"/>
      <c r="AY108" s="271"/>
      <c r="AZ108" s="271"/>
      <c r="BA108" s="271"/>
      <c r="BB108" s="271"/>
      <c r="BC108" s="271"/>
      <c r="BD108" s="271"/>
      <c r="BE108" s="271"/>
      <c r="BF108" s="271"/>
      <c r="BG108" s="271"/>
      <c r="BH108" s="271"/>
      <c r="BI108" s="271"/>
      <c r="BJ108" s="271"/>
    </row>
    <row r="109" spans="1:62" s="278" customFormat="1" ht="25.15" customHeight="1" x14ac:dyDescent="0.2">
      <c r="A109" s="280"/>
      <c r="B109" s="271"/>
      <c r="C109" s="314"/>
      <c r="D109" s="315"/>
      <c r="E109" s="280"/>
      <c r="F109" s="316"/>
      <c r="G109" s="316"/>
      <c r="H109" s="316"/>
      <c r="I109" s="271"/>
      <c r="J109" s="231"/>
      <c r="K109" s="104"/>
      <c r="L109" s="231"/>
      <c r="M109" s="260"/>
      <c r="N109" s="897"/>
      <c r="O109" s="271"/>
      <c r="P109" s="271"/>
      <c r="Q109" s="271"/>
      <c r="R109" s="271"/>
      <c r="S109" s="271"/>
      <c r="T109" s="271"/>
      <c r="U109" s="271"/>
      <c r="V109" s="271"/>
      <c r="W109" s="271"/>
      <c r="X109" s="271"/>
      <c r="Y109" s="271"/>
      <c r="Z109" s="271"/>
      <c r="AA109" s="271"/>
      <c r="AB109" s="271"/>
      <c r="AC109" s="271"/>
      <c r="AD109" s="271"/>
      <c r="AE109" s="271"/>
      <c r="AF109" s="271"/>
      <c r="AG109" s="271"/>
      <c r="AH109" s="271"/>
      <c r="AI109" s="271"/>
      <c r="AJ109" s="271"/>
      <c r="AK109" s="271"/>
      <c r="AL109" s="271"/>
      <c r="AM109" s="271"/>
      <c r="AN109" s="271"/>
      <c r="AO109" s="271"/>
      <c r="AP109" s="271"/>
      <c r="AQ109" s="271"/>
      <c r="AR109" s="271"/>
      <c r="AS109" s="271"/>
      <c r="AT109" s="271"/>
      <c r="AU109" s="271"/>
      <c r="AV109" s="271"/>
      <c r="AW109" s="271"/>
      <c r="AX109" s="271"/>
      <c r="AY109" s="271"/>
      <c r="AZ109" s="271"/>
      <c r="BA109" s="271"/>
      <c r="BB109" s="271"/>
      <c r="BC109" s="271"/>
      <c r="BD109" s="271"/>
      <c r="BE109" s="271"/>
      <c r="BF109" s="271"/>
      <c r="BG109" s="271"/>
      <c r="BH109" s="271"/>
      <c r="BI109" s="271"/>
      <c r="BJ109" s="271"/>
    </row>
    <row r="110" spans="1:62" s="245" customFormat="1" ht="25.15" customHeight="1" x14ac:dyDescent="0.2">
      <c r="A110" s="133"/>
      <c r="B110" s="461" t="s">
        <v>188</v>
      </c>
      <c r="C110" s="135"/>
      <c r="D110" s="466" t="s">
        <v>1</v>
      </c>
      <c r="E110" s="467" t="s">
        <v>349</v>
      </c>
      <c r="F110" s="468" t="s">
        <v>379</v>
      </c>
      <c r="G110" s="469" t="s">
        <v>249</v>
      </c>
      <c r="H110" s="470" t="s">
        <v>1</v>
      </c>
      <c r="I110" s="325"/>
      <c r="J110" s="218" t="s">
        <v>365</v>
      </c>
      <c r="K110" s="82" t="s">
        <v>365</v>
      </c>
      <c r="L110" s="231"/>
      <c r="M110" s="496"/>
      <c r="N110" s="889"/>
      <c r="O110" s="298"/>
      <c r="P110" s="298"/>
      <c r="Q110" s="298"/>
      <c r="R110" s="298"/>
      <c r="S110" s="298"/>
      <c r="T110" s="298"/>
      <c r="U110" s="298"/>
    </row>
    <row r="111" spans="1:62" s="245" customFormat="1" ht="25.15" customHeight="1" x14ac:dyDescent="0.2">
      <c r="A111" s="98"/>
      <c r="B111" s="462" t="s">
        <v>248</v>
      </c>
      <c r="C111" s="99"/>
      <c r="D111" s="471"/>
      <c r="E111" s="471" t="s">
        <v>323</v>
      </c>
      <c r="F111" s="472" t="s">
        <v>266</v>
      </c>
      <c r="G111" s="473" t="s">
        <v>394</v>
      </c>
      <c r="H111" s="400"/>
      <c r="I111" s="325"/>
      <c r="J111" s="219" t="s">
        <v>367</v>
      </c>
      <c r="K111" s="108" t="s">
        <v>445</v>
      </c>
      <c r="L111" s="423"/>
      <c r="M111" s="496"/>
      <c r="N111" s="889"/>
      <c r="O111" s="298"/>
      <c r="P111" s="298"/>
      <c r="Q111" s="298"/>
      <c r="R111" s="298"/>
      <c r="S111" s="298"/>
      <c r="T111" s="298"/>
      <c r="U111" s="298"/>
    </row>
    <row r="112" spans="1:62" s="245" customFormat="1" ht="25.15" customHeight="1" x14ac:dyDescent="0.2">
      <c r="A112" s="100"/>
      <c r="B112" s="463" t="s">
        <v>180</v>
      </c>
      <c r="C112" s="101"/>
      <c r="D112" s="808"/>
      <c r="E112" s="474" t="s">
        <v>324</v>
      </c>
      <c r="F112" s="475" t="s">
        <v>266</v>
      </c>
      <c r="G112" s="475" t="s">
        <v>394</v>
      </c>
      <c r="H112" s="476"/>
      <c r="I112" s="325"/>
      <c r="J112" s="220" t="s">
        <v>368</v>
      </c>
      <c r="K112" s="110" t="s">
        <v>446</v>
      </c>
      <c r="L112" s="231"/>
      <c r="M112" s="496"/>
      <c r="N112" s="889"/>
      <c r="O112" s="298"/>
      <c r="P112" s="298"/>
      <c r="Q112" s="298"/>
      <c r="R112" s="298"/>
      <c r="S112" s="298"/>
      <c r="T112" s="298"/>
      <c r="U112" s="298"/>
    </row>
    <row r="113" spans="1:27" s="245" customFormat="1" ht="25.15" customHeight="1" x14ac:dyDescent="0.2">
      <c r="A113" s="102"/>
      <c r="B113" s="464" t="s">
        <v>395</v>
      </c>
      <c r="C113" s="85"/>
      <c r="D113" s="809"/>
      <c r="E113" s="477"/>
      <c r="F113" s="477" t="s">
        <v>322</v>
      </c>
      <c r="G113" s="478"/>
      <c r="H113" s="479"/>
      <c r="I113" s="325"/>
      <c r="J113" s="221" t="s">
        <v>369</v>
      </c>
      <c r="K113" s="228" t="s">
        <v>447</v>
      </c>
      <c r="L113" s="424"/>
      <c r="M113" s="496"/>
      <c r="N113" s="889"/>
      <c r="O113" s="298"/>
      <c r="P113" s="298"/>
      <c r="Q113" s="298"/>
      <c r="R113" s="298"/>
      <c r="S113" s="298"/>
      <c r="T113" s="298"/>
      <c r="U113" s="298"/>
    </row>
    <row r="114" spans="1:27" s="245" customFormat="1" ht="25.15" customHeight="1" x14ac:dyDescent="0.2">
      <c r="A114" s="130"/>
      <c r="B114" s="465" t="s">
        <v>187</v>
      </c>
      <c r="C114" s="132"/>
      <c r="D114" s="810"/>
      <c r="E114" s="480"/>
      <c r="F114" s="480" t="s">
        <v>378</v>
      </c>
      <c r="G114" s="481"/>
      <c r="H114" s="482"/>
      <c r="I114" s="325"/>
      <c r="J114" s="222" t="s">
        <v>443</v>
      </c>
      <c r="K114" s="112" t="s">
        <v>448</v>
      </c>
      <c r="L114" s="425"/>
      <c r="M114" s="496"/>
      <c r="N114" s="889"/>
      <c r="O114" s="298"/>
      <c r="P114" s="298"/>
      <c r="Q114" s="298"/>
      <c r="R114" s="298"/>
      <c r="S114" s="298"/>
      <c r="T114" s="298"/>
      <c r="U114" s="298"/>
    </row>
    <row r="115" spans="1:27" s="245" customFormat="1" ht="25.15" customHeight="1" x14ac:dyDescent="0.2">
      <c r="A115" s="133"/>
      <c r="B115" s="461"/>
      <c r="C115" s="135"/>
      <c r="D115" s="811"/>
      <c r="E115" s="483"/>
      <c r="F115" s="484"/>
      <c r="G115" s="484"/>
      <c r="H115" s="485"/>
      <c r="I115" s="325"/>
      <c r="J115" s="223" t="s">
        <v>444</v>
      </c>
      <c r="K115" s="229" t="s">
        <v>220</v>
      </c>
      <c r="L115" s="423"/>
      <c r="M115" s="496"/>
      <c r="N115" s="889"/>
      <c r="O115" s="298"/>
      <c r="P115" s="298"/>
      <c r="Q115" s="298"/>
      <c r="R115" s="298"/>
      <c r="S115" s="298"/>
      <c r="T115" s="298"/>
      <c r="U115" s="298"/>
    </row>
    <row r="116" spans="1:27" s="283" customFormat="1" ht="25.15" customHeight="1" x14ac:dyDescent="0.2">
      <c r="C116" s="284"/>
      <c r="D116" s="284"/>
      <c r="F116" s="285"/>
      <c r="G116" s="285"/>
      <c r="H116" s="285"/>
      <c r="L116" s="421"/>
      <c r="M116" s="826"/>
      <c r="N116" s="894"/>
      <c r="O116" s="286"/>
      <c r="P116" s="286"/>
      <c r="Q116" s="286"/>
      <c r="R116" s="286"/>
      <c r="S116" s="286"/>
      <c r="T116" s="286"/>
      <c r="U116" s="286"/>
      <c r="V116" s="286"/>
      <c r="W116" s="286"/>
      <c r="X116" s="286"/>
      <c r="Y116" s="286"/>
      <c r="Z116" s="286"/>
      <c r="AA116" s="286"/>
    </row>
    <row r="117" spans="1:27" s="283" customFormat="1" ht="25.15" customHeight="1" x14ac:dyDescent="0.2">
      <c r="C117" s="284"/>
      <c r="D117" s="284"/>
      <c r="F117" s="285"/>
      <c r="G117" s="285"/>
      <c r="H117" s="285"/>
      <c r="L117" s="421"/>
      <c r="M117" s="826"/>
      <c r="N117" s="894"/>
      <c r="O117" s="286"/>
      <c r="P117" s="286"/>
      <c r="Q117" s="286"/>
      <c r="R117" s="286"/>
      <c r="S117" s="286"/>
      <c r="T117" s="286"/>
      <c r="U117" s="286"/>
      <c r="V117" s="286"/>
      <c r="W117" s="286"/>
      <c r="X117" s="286"/>
      <c r="Y117" s="286"/>
      <c r="Z117" s="286"/>
      <c r="AA117" s="286"/>
    </row>
    <row r="118" spans="1:27" s="283" customFormat="1" ht="25.15" customHeight="1" x14ac:dyDescent="0.2">
      <c r="C118" s="284"/>
      <c r="D118" s="284"/>
      <c r="F118" s="285"/>
      <c r="G118" s="285"/>
      <c r="H118" s="285"/>
      <c r="L118" s="421"/>
      <c r="M118" s="826"/>
      <c r="N118" s="894"/>
      <c r="O118" s="286"/>
      <c r="P118" s="286"/>
      <c r="Q118" s="286"/>
      <c r="R118" s="286"/>
      <c r="S118" s="286"/>
      <c r="T118" s="286"/>
      <c r="U118" s="286"/>
      <c r="V118" s="286"/>
      <c r="W118" s="286"/>
      <c r="X118" s="286"/>
      <c r="Y118" s="286"/>
      <c r="Z118" s="286"/>
      <c r="AA118" s="286"/>
    </row>
    <row r="119" spans="1:27" s="283" customFormat="1" ht="24.95" customHeight="1" x14ac:dyDescent="0.2">
      <c r="C119" s="284"/>
      <c r="D119" s="284"/>
      <c r="F119" s="285"/>
      <c r="G119" s="285"/>
      <c r="H119" s="285"/>
      <c r="L119" s="421"/>
      <c r="M119" s="826"/>
      <c r="N119" s="894"/>
      <c r="O119" s="286"/>
      <c r="P119" s="286"/>
      <c r="Q119" s="286"/>
      <c r="R119" s="286"/>
      <c r="S119" s="286"/>
      <c r="T119" s="286"/>
      <c r="U119" s="286"/>
      <c r="V119" s="286"/>
      <c r="W119" s="286"/>
      <c r="X119" s="286"/>
      <c r="Y119" s="286"/>
      <c r="Z119" s="286"/>
      <c r="AA119" s="286"/>
    </row>
  </sheetData>
  <phoneticPr fontId="0" type="noConversion"/>
  <printOptions horizontalCentered="1" verticalCentered="1" gridLines="1"/>
  <pageMargins left="0.33291666666666703" right="0.7" top="0.25" bottom="0.75" header="0" footer="0"/>
  <pageSetup paperSize="5" scale="49" fitToHeight="3" orientation="landscape" r:id="rId1"/>
  <headerFooter alignWithMargins="0">
    <oddHeader>&amp;L&amp;D&amp;R&amp;F</oddHeader>
  </headerFooter>
  <rowBreaks count="2" manualBreakCount="2">
    <brk id="61" max="22" man="1"/>
    <brk id="92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45</vt:i4>
      </vt:variant>
    </vt:vector>
  </HeadingPairs>
  <TitlesOfParts>
    <vt:vector size="63" baseType="lpstr">
      <vt:lpstr>CORE EQUIPMENT</vt:lpstr>
      <vt:lpstr>SUMMARY PAGE</vt:lpstr>
      <vt:lpstr>FLEET SERVICE</vt:lpstr>
      <vt:lpstr>ENGR</vt:lpstr>
      <vt:lpstr>POLICE</vt:lpstr>
      <vt:lpstr>FIRE EMERG. VEH.</vt:lpstr>
      <vt:lpstr>FIRE ADMIN</vt:lpstr>
      <vt:lpstr>BUILDING</vt:lpstr>
      <vt:lpstr>STREETS</vt:lpstr>
      <vt:lpstr>VEHICLE</vt:lpstr>
      <vt:lpstr>TRAFFIC</vt:lpstr>
      <vt:lpstr>WWT</vt:lpstr>
      <vt:lpstr>CEMETERY</vt:lpstr>
      <vt:lpstr>PARKS</vt:lpstr>
      <vt:lpstr>PARKING</vt:lpstr>
      <vt:lpstr>PENDING TRANSFER OR SALE</vt:lpstr>
      <vt:lpstr>Sheet2</vt:lpstr>
      <vt:lpstr>Sheet1</vt:lpstr>
      <vt:lpstr>'FIRE ADMIN'!_101_720__CHEVY_S10</vt:lpstr>
      <vt:lpstr>STREETS!_104_720__CHEVY_S10</vt:lpstr>
      <vt:lpstr>TRAFFIC!_105_720__CHEVY_S10</vt:lpstr>
      <vt:lpstr>WWT!_13_701__CHEVY_PU</vt:lpstr>
      <vt:lpstr>BUILDING!_16_702_BAKER_FORK</vt:lpstr>
      <vt:lpstr>ENGR!_18_702_BAKER_FORK</vt:lpstr>
      <vt:lpstr>BUILDING!_2_701__CHEVY_PU</vt:lpstr>
      <vt:lpstr>STREETS!_24_702_BAKER_FORK</vt:lpstr>
      <vt:lpstr>WWT!_27_702_BAKER_FORK</vt:lpstr>
      <vt:lpstr>STREETS!_38_704_CHEVY_1_TO</vt:lpstr>
      <vt:lpstr>WWT!_41_704_CHEVY_1_TO</vt:lpstr>
      <vt:lpstr>ENGR!_59_707_CHEVY__1</vt:lpstr>
      <vt:lpstr>STREETS!_64_707_CHEVY__1</vt:lpstr>
      <vt:lpstr>ENGR!_72_709__2__TON__I</vt:lpstr>
      <vt:lpstr>STREETS!_77_709__2__TON__I</vt:lpstr>
      <vt:lpstr>BUILDING!Print_Area</vt:lpstr>
      <vt:lpstr>CEMETERY!Print_Area</vt:lpstr>
      <vt:lpstr>'CORE EQUIPMENT'!Print_Area</vt:lpstr>
      <vt:lpstr>ENGR!Print_Area</vt:lpstr>
      <vt:lpstr>'FIRE ADMIN'!Print_Area</vt:lpstr>
      <vt:lpstr>'FIRE EMERG. VEH.'!Print_Area</vt:lpstr>
      <vt:lpstr>'FLEET SERVICE'!Print_Area</vt:lpstr>
      <vt:lpstr>PARKING!Print_Area</vt:lpstr>
      <vt:lpstr>PARKS!Print_Area</vt:lpstr>
      <vt:lpstr>'PENDING TRANSFER OR SALE'!Print_Area</vt:lpstr>
      <vt:lpstr>POLICE!Print_Area</vt:lpstr>
      <vt:lpstr>STREETS!Print_Area</vt:lpstr>
      <vt:lpstr>'SUMMARY PAGE'!Print_Area</vt:lpstr>
      <vt:lpstr>TRAFFIC!Print_Area</vt:lpstr>
      <vt:lpstr>VEHICLE!Print_Area</vt:lpstr>
      <vt:lpstr>WWT!Print_Area</vt:lpstr>
      <vt:lpstr>BUILDING!Print_Titles</vt:lpstr>
      <vt:lpstr>CEMETERY!Print_Titles</vt:lpstr>
      <vt:lpstr>ENGR!Print_Titles</vt:lpstr>
      <vt:lpstr>'FIRE ADMIN'!Print_Titles</vt:lpstr>
      <vt:lpstr>'FIRE EMERG. VEH.'!Print_Titles</vt:lpstr>
      <vt:lpstr>'FLEET SERVICE'!Print_Titles</vt:lpstr>
      <vt:lpstr>PARKING!Print_Titles</vt:lpstr>
      <vt:lpstr>PARKS!Print_Titles</vt:lpstr>
      <vt:lpstr>'PENDING TRANSFER OR SALE'!Print_Titles</vt:lpstr>
      <vt:lpstr>POLICE!Print_Titles</vt:lpstr>
      <vt:lpstr>STREETS!Print_Titles</vt:lpstr>
      <vt:lpstr>TRAFFIC!Print_Titles</vt:lpstr>
      <vt:lpstr>VEHICLE!Print_Titles</vt:lpstr>
      <vt:lpstr>WWT!Print_Titles</vt:lpstr>
    </vt:vector>
  </TitlesOfParts>
  <Company>City of Missoula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Stucky</dc:creator>
  <cp:lastModifiedBy>Scott Paasch</cp:lastModifiedBy>
  <cp:lastPrinted>2016-02-17T21:14:09Z</cp:lastPrinted>
  <dcterms:created xsi:type="dcterms:W3CDTF">1997-04-02T19:14:57Z</dcterms:created>
  <dcterms:modified xsi:type="dcterms:W3CDTF">2016-04-15T16:42:22Z</dcterms:modified>
</cp:coreProperties>
</file>